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10" windowWidth="15120" windowHeight="7905"/>
  </bookViews>
  <sheets>
    <sheet name="ведомств 2020" sheetId="2" r:id="rId1"/>
    <sheet name="ведомств 2021-2022" sheetId="4" r:id="rId2"/>
  </sheets>
  <definedNames>
    <definedName name="_xlnm._FilterDatabase" localSheetId="0" hidden="1">'ведомств 2020'!$A$9:$G$396</definedName>
    <definedName name="_xlnm._FilterDatabase" localSheetId="1" hidden="1">'ведомств 2021-2022'!$A$10:$L$393</definedName>
    <definedName name="_xlnm.Print_Area" localSheetId="0">'ведомств 2020'!$A$1:$G$396</definedName>
    <definedName name="_xlnm.Print_Area" localSheetId="1">'ведомств 2021-2022'!$A$1:$H$393</definedName>
  </definedNames>
  <calcPr calcId="144525"/>
</workbook>
</file>

<file path=xl/calcChain.xml><?xml version="1.0" encoding="utf-8"?>
<calcChain xmlns="http://schemas.openxmlformats.org/spreadsheetml/2006/main">
  <c r="H205" i="4" l="1"/>
  <c r="G205" i="4"/>
  <c r="G196" i="2"/>
  <c r="G195" i="2" s="1"/>
  <c r="H325" i="4" l="1"/>
  <c r="G325" i="4"/>
  <c r="H159" i="4" l="1"/>
  <c r="G159" i="4"/>
  <c r="G364" i="2"/>
  <c r="G362" i="2" l="1"/>
  <c r="G326" i="2"/>
  <c r="H188" i="4" l="1"/>
  <c r="L174" i="4" l="1"/>
  <c r="M174" i="4"/>
  <c r="H391" i="4" l="1"/>
  <c r="H389" i="4"/>
  <c r="H387" i="4"/>
  <c r="H204" i="4"/>
  <c r="H160" i="4"/>
  <c r="H386" i="4" l="1"/>
  <c r="H385" i="4" s="1"/>
  <c r="G91" i="4" l="1"/>
  <c r="G391" i="4"/>
  <c r="G389" i="4"/>
  <c r="G387" i="4"/>
  <c r="G204" i="4"/>
  <c r="G386" i="4" l="1"/>
  <c r="G385" i="4" s="1"/>
  <c r="G160" i="4"/>
  <c r="H65" i="4" l="1"/>
  <c r="G65" i="4"/>
  <c r="G369" i="4"/>
  <c r="G71" i="4"/>
  <c r="G151" i="2"/>
  <c r="G394" i="2" l="1"/>
  <c r="G392" i="2"/>
  <c r="G390" i="2"/>
  <c r="G389" i="2" l="1"/>
  <c r="G388" i="2" s="1"/>
  <c r="H156" i="4" l="1"/>
  <c r="G212" i="2"/>
  <c r="G211" i="2" s="1"/>
  <c r="G210" i="2" s="1"/>
  <c r="G209" i="2" s="1"/>
  <c r="G208" i="2" s="1"/>
  <c r="G202" i="2"/>
  <c r="G201" i="2" s="1"/>
  <c r="G200" i="2" s="1"/>
  <c r="H267" i="4" l="1"/>
  <c r="G267" i="4"/>
  <c r="H265" i="4"/>
  <c r="G265" i="4"/>
  <c r="G268" i="2"/>
  <c r="G266" i="2"/>
  <c r="G265" i="2" s="1"/>
  <c r="G264" i="4" l="1"/>
  <c r="G263" i="4" s="1"/>
  <c r="G262" i="4" s="1"/>
  <c r="H264" i="4"/>
  <c r="H263" i="4" s="1"/>
  <c r="G264" i="2"/>
  <c r="G263" i="2" s="1"/>
  <c r="H91" i="4"/>
  <c r="H90" i="4" s="1"/>
  <c r="G90" i="4"/>
  <c r="H102" i="4"/>
  <c r="G102" i="4"/>
  <c r="G101" i="4" s="1"/>
  <c r="H101" i="4"/>
  <c r="G357" i="4"/>
  <c r="G356" i="4" s="1"/>
  <c r="H383" i="4"/>
  <c r="H382" i="4" s="1"/>
  <c r="H381" i="4" s="1"/>
  <c r="H376" i="4"/>
  <c r="H375" i="4" s="1"/>
  <c r="H373" i="4"/>
  <c r="H372" i="4" s="1"/>
  <c r="H371" i="4" s="1"/>
  <c r="H369" i="4"/>
  <c r="H368" i="4" s="1"/>
  <c r="H367" i="4" s="1"/>
  <c r="H365" i="4"/>
  <c r="H364" i="4" s="1"/>
  <c r="H363" i="4" s="1"/>
  <c r="H361" i="4"/>
  <c r="H360" i="4" s="1"/>
  <c r="H357" i="4"/>
  <c r="H356" i="4" s="1"/>
  <c r="H353" i="4"/>
  <c r="H352" i="4" s="1"/>
  <c r="H351" i="4" s="1"/>
  <c r="H347" i="4"/>
  <c r="H346" i="4" s="1"/>
  <c r="H345" i="4" s="1"/>
  <c r="H344" i="4" s="1"/>
  <c r="H343" i="4" s="1"/>
  <c r="H341" i="4"/>
  <c r="H339" i="4" s="1"/>
  <c r="H338" i="4" s="1"/>
  <c r="H337" i="4" s="1"/>
  <c r="H336" i="4" s="1"/>
  <c r="H335" i="4" s="1"/>
  <c r="H333" i="4"/>
  <c r="H332" i="4" s="1"/>
  <c r="H330" i="4"/>
  <c r="H328" i="4" s="1"/>
  <c r="H326" i="4"/>
  <c r="H324" i="4" s="1"/>
  <c r="H318" i="4"/>
  <c r="H316" i="4" s="1"/>
  <c r="H315" i="4" s="1"/>
  <c r="H313" i="4"/>
  <c r="H312" i="4" s="1"/>
  <c r="H306" i="4"/>
  <c r="H303" i="4"/>
  <c r="H301" i="4"/>
  <c r="H295" i="4"/>
  <c r="H294" i="4" s="1"/>
  <c r="H291" i="4"/>
  <c r="H290" i="4" s="1"/>
  <c r="H289" i="4" s="1"/>
  <c r="H288" i="4" s="1"/>
  <c r="H283" i="4"/>
  <c r="H281" i="4"/>
  <c r="H279" i="4"/>
  <c r="H274" i="4"/>
  <c r="H273" i="4" s="1"/>
  <c r="H272" i="4" s="1"/>
  <c r="H260" i="4"/>
  <c r="H259" i="4" s="1"/>
  <c r="H255" i="4"/>
  <c r="H254" i="4" s="1"/>
  <c r="H253" i="4" s="1"/>
  <c r="H252" i="4" s="1"/>
  <c r="H250" i="4"/>
  <c r="H248" i="4"/>
  <c r="H245" i="4"/>
  <c r="H240" i="4"/>
  <c r="H239" i="4" s="1"/>
  <c r="H238" i="4" s="1"/>
  <c r="H237" i="4" s="1"/>
  <c r="H233" i="4"/>
  <c r="H230" i="4"/>
  <c r="H229" i="4" s="1"/>
  <c r="H228" i="4" s="1"/>
  <c r="H224" i="4"/>
  <c r="H223" i="4" s="1"/>
  <c r="H222" i="4" s="1"/>
  <c r="H221" i="4" s="1"/>
  <c r="H220" i="4" s="1"/>
  <c r="H218" i="4"/>
  <c r="H217" i="4" s="1"/>
  <c r="H216" i="4" s="1"/>
  <c r="H215" i="4" s="1"/>
  <c r="H214" i="4" s="1"/>
  <c r="H211" i="4"/>
  <c r="H210" i="4" s="1"/>
  <c r="H209" i="4" s="1"/>
  <c r="H208" i="4" s="1"/>
  <c r="H207" i="4" s="1"/>
  <c r="H202" i="4"/>
  <c r="H201" i="4" s="1"/>
  <c r="H197" i="4"/>
  <c r="H196" i="4" s="1"/>
  <c r="H195" i="4" s="1"/>
  <c r="H193" i="4"/>
  <c r="H192" i="4" s="1"/>
  <c r="H191" i="4" s="1"/>
  <c r="H189" i="4"/>
  <c r="H187" i="4" s="1"/>
  <c r="H186" i="4" s="1"/>
  <c r="H185" i="4" s="1"/>
  <c r="H183" i="4"/>
  <c r="H181" i="4" s="1"/>
  <c r="H179" i="4"/>
  <c r="H175" i="4"/>
  <c r="H173" i="4" s="1"/>
  <c r="H172" i="4" s="1"/>
  <c r="H171" i="4" s="1"/>
  <c r="H166" i="4"/>
  <c r="H165" i="4" s="1"/>
  <c r="H164" i="4" s="1"/>
  <c r="H163" i="4" s="1"/>
  <c r="H162" i="4" s="1"/>
  <c r="H158" i="4"/>
  <c r="H155" i="4" s="1"/>
  <c r="H151" i="4"/>
  <c r="H150" i="4" s="1"/>
  <c r="H149" i="4" s="1"/>
  <c r="H148" i="4" s="1"/>
  <c r="H145" i="4"/>
  <c r="H144" i="4" s="1"/>
  <c r="H143" i="4" s="1"/>
  <c r="H140" i="4"/>
  <c r="H138" i="4" s="1"/>
  <c r="H136" i="4"/>
  <c r="H134" i="4" s="1"/>
  <c r="H127" i="4"/>
  <c r="H126" i="4" s="1"/>
  <c r="H125" i="4" s="1"/>
  <c r="H124" i="4" s="1"/>
  <c r="H123" i="4" s="1"/>
  <c r="H122" i="4" s="1"/>
  <c r="H120" i="4"/>
  <c r="H119" i="4" s="1"/>
  <c r="H118" i="4" s="1"/>
  <c r="H117" i="4" s="1"/>
  <c r="H116" i="4" s="1"/>
  <c r="H115" i="4" s="1"/>
  <c r="H113" i="4"/>
  <c r="H112" i="4" s="1"/>
  <c r="H110" i="4"/>
  <c r="H109" i="4" s="1"/>
  <c r="H106" i="4"/>
  <c r="H105" i="4" s="1"/>
  <c r="H98" i="4"/>
  <c r="H97" i="4" s="1"/>
  <c r="H96" i="4" s="1"/>
  <c r="H87" i="4"/>
  <c r="H86" i="4" s="1"/>
  <c r="H85" i="4" s="1"/>
  <c r="H84" i="4" s="1"/>
  <c r="H80" i="4"/>
  <c r="H78" i="4"/>
  <c r="H75" i="4"/>
  <c r="H73" i="4"/>
  <c r="H71" i="4"/>
  <c r="H68" i="4"/>
  <c r="H63" i="4"/>
  <c r="H59" i="4"/>
  <c r="H58" i="4" s="1"/>
  <c r="H57" i="4" s="1"/>
  <c r="H56" i="4" s="1"/>
  <c r="H53" i="4"/>
  <c r="H52" i="4" s="1"/>
  <c r="H51" i="4" s="1"/>
  <c r="H50" i="4" s="1"/>
  <c r="H47" i="4"/>
  <c r="H46" i="4" s="1"/>
  <c r="H45" i="4" s="1"/>
  <c r="H43" i="4"/>
  <c r="H42" i="4" s="1"/>
  <c r="H41" i="4" s="1"/>
  <c r="H38" i="4"/>
  <c r="H34" i="4"/>
  <c r="H28" i="4"/>
  <c r="H26" i="4"/>
  <c r="H20" i="4"/>
  <c r="H17" i="4"/>
  <c r="H14" i="4"/>
  <c r="H13" i="4" s="1"/>
  <c r="H12" i="4" s="1"/>
  <c r="G383" i="4"/>
  <c r="G382" i="4" s="1"/>
  <c r="G381" i="4" s="1"/>
  <c r="G380" i="4" s="1"/>
  <c r="G376" i="4"/>
  <c r="G375" i="4" s="1"/>
  <c r="G373" i="4"/>
  <c r="G372" i="4" s="1"/>
  <c r="G371" i="4" s="1"/>
  <c r="G368" i="4"/>
  <c r="G367" i="4" s="1"/>
  <c r="G365" i="4"/>
  <c r="G364" i="4" s="1"/>
  <c r="G363" i="4" s="1"/>
  <c r="G361" i="4"/>
  <c r="G360" i="4" s="1"/>
  <c r="G353" i="4"/>
  <c r="G352" i="4" s="1"/>
  <c r="G351" i="4" s="1"/>
  <c r="G347" i="4"/>
  <c r="G346" i="4" s="1"/>
  <c r="G345" i="4" s="1"/>
  <c r="G344" i="4" s="1"/>
  <c r="G343" i="4" s="1"/>
  <c r="G341" i="4"/>
  <c r="G339" i="4" s="1"/>
  <c r="G338" i="4" s="1"/>
  <c r="G337" i="4" s="1"/>
  <c r="G336" i="4" s="1"/>
  <c r="G335" i="4" s="1"/>
  <c r="G333" i="4"/>
  <c r="G332" i="4" s="1"/>
  <c r="G330" i="4"/>
  <c r="G328" i="4" s="1"/>
  <c r="G326" i="4"/>
  <c r="G318" i="4"/>
  <c r="G316" i="4" s="1"/>
  <c r="G315" i="4" s="1"/>
  <c r="G313" i="4"/>
  <c r="G312" i="4" s="1"/>
  <c r="G306" i="4"/>
  <c r="G303" i="4"/>
  <c r="G301" i="4"/>
  <c r="G295" i="4"/>
  <c r="G294" i="4" s="1"/>
  <c r="G291" i="4"/>
  <c r="G290" i="4" s="1"/>
  <c r="G289" i="4" s="1"/>
  <c r="G288" i="4" s="1"/>
  <c r="F290" i="4"/>
  <c r="G283" i="4"/>
  <c r="G281" i="4"/>
  <c r="G279" i="4"/>
  <c r="G274" i="4"/>
  <c r="G273" i="4" s="1"/>
  <c r="G272" i="4" s="1"/>
  <c r="G260" i="4"/>
  <c r="G259" i="4" s="1"/>
  <c r="G255" i="4"/>
  <c r="G254" i="4" s="1"/>
  <c r="G253" i="4" s="1"/>
  <c r="G252" i="4" s="1"/>
  <c r="G250" i="4"/>
  <c r="G248" i="4"/>
  <c r="G245" i="4"/>
  <c r="G240" i="4"/>
  <c r="G239" i="4" s="1"/>
  <c r="G238" i="4" s="1"/>
  <c r="G237" i="4" s="1"/>
  <c r="G233" i="4"/>
  <c r="G230" i="4"/>
  <c r="G229" i="4" s="1"/>
  <c r="G228" i="4" s="1"/>
  <c r="G224" i="4"/>
  <c r="G223" i="4" s="1"/>
  <c r="G222" i="4" s="1"/>
  <c r="G221" i="4" s="1"/>
  <c r="G220" i="4" s="1"/>
  <c r="G218" i="4"/>
  <c r="G217" i="4" s="1"/>
  <c r="G216" i="4" s="1"/>
  <c r="G215" i="4" s="1"/>
  <c r="G214" i="4" s="1"/>
  <c r="G211" i="4"/>
  <c r="G210" i="4" s="1"/>
  <c r="G209" i="4" s="1"/>
  <c r="G208" i="4" s="1"/>
  <c r="G207" i="4" s="1"/>
  <c r="G202" i="4"/>
  <c r="G201" i="4" s="1"/>
  <c r="G197" i="4"/>
  <c r="G196" i="4" s="1"/>
  <c r="G195" i="4" s="1"/>
  <c r="G193" i="4"/>
  <c r="G192" i="4" s="1"/>
  <c r="G191" i="4" s="1"/>
  <c r="G189" i="4"/>
  <c r="G187" i="4" s="1"/>
  <c r="G186" i="4" s="1"/>
  <c r="G185" i="4" s="1"/>
  <c r="G183" i="4"/>
  <c r="G181" i="4" s="1"/>
  <c r="G179" i="4"/>
  <c r="G175" i="4"/>
  <c r="G173" i="4" s="1"/>
  <c r="G172" i="4" s="1"/>
  <c r="G171" i="4" s="1"/>
  <c r="G166" i="4"/>
  <c r="G165" i="4" s="1"/>
  <c r="G164" i="4" s="1"/>
  <c r="G163" i="4" s="1"/>
  <c r="G162" i="4" s="1"/>
  <c r="G158" i="4"/>
  <c r="G151" i="4"/>
  <c r="G150" i="4" s="1"/>
  <c r="G149" i="4" s="1"/>
  <c r="G148" i="4" s="1"/>
  <c r="G145" i="4"/>
  <c r="G144" i="4" s="1"/>
  <c r="G143" i="4" s="1"/>
  <c r="G140" i="4"/>
  <c r="G138" i="4" s="1"/>
  <c r="G136" i="4"/>
  <c r="G134" i="4" s="1"/>
  <c r="G127" i="4"/>
  <c r="G126" i="4" s="1"/>
  <c r="G125" i="4" s="1"/>
  <c r="G124" i="4" s="1"/>
  <c r="G123" i="4" s="1"/>
  <c r="G122" i="4" s="1"/>
  <c r="G120" i="4"/>
  <c r="G119" i="4" s="1"/>
  <c r="G118" i="4" s="1"/>
  <c r="G117" i="4" s="1"/>
  <c r="G116" i="4" s="1"/>
  <c r="G115" i="4" s="1"/>
  <c r="G113" i="4"/>
  <c r="G112" i="4" s="1"/>
  <c r="G110" i="4"/>
  <c r="G109" i="4" s="1"/>
  <c r="G106" i="4"/>
  <c r="G105" i="4" s="1"/>
  <c r="G98" i="4"/>
  <c r="G97" i="4" s="1"/>
  <c r="G96" i="4" s="1"/>
  <c r="G95" i="4" s="1"/>
  <c r="G87" i="4"/>
  <c r="G86" i="4" s="1"/>
  <c r="G85" i="4" s="1"/>
  <c r="G84" i="4" s="1"/>
  <c r="G80" i="4"/>
  <c r="G78" i="4"/>
  <c r="G75" i="4"/>
  <c r="G73" i="4"/>
  <c r="G68" i="4"/>
  <c r="G63" i="4"/>
  <c r="G59" i="4"/>
  <c r="G58" i="4" s="1"/>
  <c r="G57" i="4" s="1"/>
  <c r="G56" i="4" s="1"/>
  <c r="G53" i="4"/>
  <c r="G52" i="4" s="1"/>
  <c r="G51" i="4" s="1"/>
  <c r="G50" i="4" s="1"/>
  <c r="G47" i="4"/>
  <c r="G46" i="4" s="1"/>
  <c r="G45" i="4" s="1"/>
  <c r="G43" i="4"/>
  <c r="G42" i="4" s="1"/>
  <c r="G41" i="4" s="1"/>
  <c r="G38" i="4"/>
  <c r="G34" i="4"/>
  <c r="G28" i="4"/>
  <c r="G26" i="4"/>
  <c r="G20" i="4"/>
  <c r="G19" i="4" s="1"/>
  <c r="G17" i="4"/>
  <c r="G14" i="4"/>
  <c r="G13" i="4" s="1"/>
  <c r="G12" i="4" s="1"/>
  <c r="G155" i="4" l="1"/>
  <c r="G154" i="4" s="1"/>
  <c r="G153" i="4" s="1"/>
  <c r="G142" i="4" s="1"/>
  <c r="G83" i="4"/>
  <c r="G82" i="4" s="1"/>
  <c r="H19" i="4"/>
  <c r="H16" i="4" s="1"/>
  <c r="H380" i="4"/>
  <c r="H379" i="4" s="1"/>
  <c r="H378" i="4" s="1"/>
  <c r="H83" i="4"/>
  <c r="G379" i="4"/>
  <c r="G378" i="4" s="1"/>
  <c r="H227" i="4"/>
  <c r="H226" i="4" s="1"/>
  <c r="H178" i="4"/>
  <c r="H177" i="4" s="1"/>
  <c r="H170" i="4" s="1"/>
  <c r="H169" i="4" s="1"/>
  <c r="H168" i="4" s="1"/>
  <c r="H154" i="4"/>
  <c r="H153" i="4" s="1"/>
  <c r="H142" i="4" s="1"/>
  <c r="H133" i="4"/>
  <c r="H132" i="4" s="1"/>
  <c r="H131" i="4" s="1"/>
  <c r="H130" i="4" s="1"/>
  <c r="G311" i="4"/>
  <c r="G310" i="4" s="1"/>
  <c r="G309" i="4" s="1"/>
  <c r="H300" i="4"/>
  <c r="H299" i="4" s="1"/>
  <c r="G94" i="4"/>
  <c r="H25" i="4"/>
  <c r="H24" i="4" s="1"/>
  <c r="H33" i="4"/>
  <c r="H32" i="4" s="1"/>
  <c r="H355" i="4"/>
  <c r="H350" i="4" s="1"/>
  <c r="H349" i="4" s="1"/>
  <c r="G287" i="4"/>
  <c r="G16" i="4"/>
  <c r="G133" i="4"/>
  <c r="G132" i="4" s="1"/>
  <c r="G131" i="4" s="1"/>
  <c r="G130" i="4" s="1"/>
  <c r="G300" i="4"/>
  <c r="G299" i="4" s="1"/>
  <c r="H323" i="4"/>
  <c r="G178" i="4"/>
  <c r="G177" i="4" s="1"/>
  <c r="G170" i="4" s="1"/>
  <c r="G169" i="4" s="1"/>
  <c r="G168" i="4" s="1"/>
  <c r="G200" i="4"/>
  <c r="G199" i="4" s="1"/>
  <c r="H278" i="4"/>
  <c r="H271" i="4" s="1"/>
  <c r="H270" i="4" s="1"/>
  <c r="H269" i="4" s="1"/>
  <c r="G62" i="4"/>
  <c r="G49" i="4" s="1"/>
  <c r="G244" i="4"/>
  <c r="G236" i="4" s="1"/>
  <c r="H62" i="4"/>
  <c r="H49" i="4" s="1"/>
  <c r="H244" i="4"/>
  <c r="H236" i="4" s="1"/>
  <c r="H258" i="4"/>
  <c r="H257" i="4" s="1"/>
  <c r="H262" i="4"/>
  <c r="H287" i="4"/>
  <c r="H311" i="4"/>
  <c r="H310" i="4" s="1"/>
  <c r="H309" i="4" s="1"/>
  <c r="H95" i="4"/>
  <c r="H94" i="4" s="1"/>
  <c r="H82" i="4" s="1"/>
  <c r="G25" i="4"/>
  <c r="G24" i="4" s="1"/>
  <c r="G33" i="4"/>
  <c r="G32" i="4" s="1"/>
  <c r="G227" i="4"/>
  <c r="G226" i="4" s="1"/>
  <c r="G278" i="4"/>
  <c r="G271" i="4" s="1"/>
  <c r="G270" i="4" s="1"/>
  <c r="G269" i="4" s="1"/>
  <c r="H200" i="4"/>
  <c r="H199" i="4" s="1"/>
  <c r="G324" i="4"/>
  <c r="G323" i="4" s="1"/>
  <c r="G322" i="4" s="1"/>
  <c r="G321" i="4" s="1"/>
  <c r="G320" i="4" s="1"/>
  <c r="G258" i="4"/>
  <c r="G257" i="4" s="1"/>
  <c r="H108" i="4"/>
  <c r="H104" i="4" s="1"/>
  <c r="G355" i="4"/>
  <c r="G350" i="4" s="1"/>
  <c r="G349" i="4" s="1"/>
  <c r="H213" i="4"/>
  <c r="H322" i="4"/>
  <c r="H321" i="4" s="1"/>
  <c r="H320" i="4" s="1"/>
  <c r="G108" i="4"/>
  <c r="G104" i="4" s="1"/>
  <c r="G213" i="4"/>
  <c r="H11" i="4" l="1"/>
  <c r="H129" i="4"/>
  <c r="G129" i="4"/>
  <c r="H286" i="4"/>
  <c r="H31" i="4"/>
  <c r="G308" i="4"/>
  <c r="G286" i="4"/>
  <c r="G31" i="4"/>
  <c r="G11" i="4"/>
  <c r="H235" i="4"/>
  <c r="G235" i="4"/>
  <c r="H308" i="4"/>
  <c r="H285" i="4" l="1"/>
  <c r="H10" i="4"/>
  <c r="G10" i="4"/>
  <c r="G30" i="4"/>
  <c r="H30" i="4"/>
  <c r="G285" i="4"/>
  <c r="H393" i="4" l="1"/>
  <c r="G393" i="4"/>
  <c r="G138" i="2"/>
  <c r="G137" i="2" s="1"/>
  <c r="G136" i="2" s="1"/>
  <c r="G87" i="2" l="1"/>
  <c r="G86" i="2" s="1"/>
  <c r="G85" i="2" s="1"/>
  <c r="G84" i="2" s="1"/>
  <c r="G83" i="2" s="1"/>
  <c r="G280" i="2" l="1"/>
  <c r="G78" i="2"/>
  <c r="G94" i="2" l="1"/>
  <c r="G93" i="2" l="1"/>
  <c r="G92" i="2" s="1"/>
  <c r="G91" i="2" s="1"/>
  <c r="G90" i="2" s="1"/>
  <c r="G82" i="2" l="1"/>
  <c r="G144" i="2"/>
  <c r="G143" i="2" s="1"/>
  <c r="G142" i="2" s="1"/>
  <c r="G141" i="2" s="1"/>
  <c r="G75" i="2"/>
  <c r="G231" i="2"/>
  <c r="G230" i="2" s="1"/>
  <c r="G229" i="2" s="1"/>
  <c r="G234" i="2"/>
  <c r="G307" i="2"/>
  <c r="G251" i="2"/>
  <c r="G284" i="2"/>
  <c r="G282" i="2"/>
  <c r="G80" i="2"/>
  <c r="G304" i="2"/>
  <c r="G279" i="2" l="1"/>
  <c r="G228" i="2"/>
  <c r="G227" i="2" s="1"/>
  <c r="G28" i="2" l="1"/>
  <c r="G17" i="2" l="1"/>
  <c r="G106" i="2" l="1"/>
  <c r="G105" i="2" s="1"/>
  <c r="G206" i="2" l="1"/>
  <c r="G205" i="2" s="1"/>
  <c r="G204" i="2" s="1"/>
  <c r="G199" i="2" l="1"/>
  <c r="G198" i="2" s="1"/>
  <c r="G261" i="2"/>
  <c r="G260" i="2" s="1"/>
  <c r="G348" i="2"/>
  <c r="G347" i="2" s="1"/>
  <c r="G259" i="2" l="1"/>
  <c r="G258" i="2" s="1"/>
  <c r="G346" i="2"/>
  <c r="G345" i="2" s="1"/>
  <c r="G344" i="2" l="1"/>
  <c r="G59" i="2"/>
  <c r="G58" i="2" s="1"/>
  <c r="G57" i="2" s="1"/>
  <c r="G56" i="2" s="1"/>
  <c r="G53" i="2" l="1"/>
  <c r="G52" i="2" s="1"/>
  <c r="G51" i="2" l="1"/>
  <c r="G50" i="2" s="1"/>
  <c r="G103" i="2" l="1"/>
  <c r="G102" i="2" s="1"/>
  <c r="G101" i="2" s="1"/>
  <c r="G296" i="2" l="1"/>
  <c r="G295" i="2" s="1"/>
  <c r="G63" i="2"/>
  <c r="G133" i="2"/>
  <c r="G131" i="2" s="1"/>
  <c r="G129" i="2"/>
  <c r="G127" i="2" s="1"/>
  <c r="G157" i="2"/>
  <c r="G156" i="2" s="1"/>
  <c r="G155" i="2" s="1"/>
  <c r="G154" i="2" s="1"/>
  <c r="G153" i="2" s="1"/>
  <c r="G149" i="2"/>
  <c r="G379" i="2"/>
  <c r="G378" i="2" s="1"/>
  <c r="G376" i="2"/>
  <c r="G372" i="2"/>
  <c r="G371" i="2" s="1"/>
  <c r="G370" i="2" s="1"/>
  <c r="G368" i="2"/>
  <c r="G367" i="2" s="1"/>
  <c r="G366" i="2" s="1"/>
  <c r="G361" i="2"/>
  <c r="G358" i="2"/>
  <c r="G357" i="2" s="1"/>
  <c r="G356" i="2" s="1"/>
  <c r="G354" i="2"/>
  <c r="G353" i="2" s="1"/>
  <c r="G352" i="2" s="1"/>
  <c r="G342" i="2"/>
  <c r="G334" i="2"/>
  <c r="G333" i="2" s="1"/>
  <c r="G331" i="2"/>
  <c r="G329" i="2" s="1"/>
  <c r="G327" i="2"/>
  <c r="G319" i="2"/>
  <c r="G317" i="2" s="1"/>
  <c r="G314" i="2"/>
  <c r="G313" i="2" s="1"/>
  <c r="G241" i="2"/>
  <c r="G240" i="2" s="1"/>
  <c r="G292" i="2"/>
  <c r="G291" i="2" s="1"/>
  <c r="G290" i="2" s="1"/>
  <c r="G289" i="2" s="1"/>
  <c r="F291" i="2"/>
  <c r="G34" i="2"/>
  <c r="G302" i="2"/>
  <c r="G301" i="2" s="1"/>
  <c r="G386" i="2"/>
  <c r="G385" i="2" s="1"/>
  <c r="G384" i="2" s="1"/>
  <c r="G383" i="2" s="1"/>
  <c r="G275" i="2"/>
  <c r="G274" i="2" s="1"/>
  <c r="G249" i="2"/>
  <c r="G256" i="2"/>
  <c r="G255" i="2" s="1"/>
  <c r="G254" i="2" s="1"/>
  <c r="G253" i="2" s="1"/>
  <c r="G246" i="2"/>
  <c r="G225" i="2"/>
  <c r="G224" i="2" s="1"/>
  <c r="G223" i="2" s="1"/>
  <c r="G222" i="2" s="1"/>
  <c r="G221" i="2" s="1"/>
  <c r="G219" i="2"/>
  <c r="G218" i="2" s="1"/>
  <c r="G217" i="2" s="1"/>
  <c r="G216" i="2" s="1"/>
  <c r="G215" i="2" s="1"/>
  <c r="G193" i="2"/>
  <c r="G192" i="2" s="1"/>
  <c r="G188" i="2"/>
  <c r="G187" i="2" s="1"/>
  <c r="G186" i="2" s="1"/>
  <c r="G184" i="2"/>
  <c r="G183" i="2" s="1"/>
  <c r="G182" i="2" s="1"/>
  <c r="G180" i="2"/>
  <c r="G178" i="2" s="1"/>
  <c r="G177" i="2" s="1"/>
  <c r="G174" i="2"/>
  <c r="G172" i="2" s="1"/>
  <c r="G170" i="2"/>
  <c r="G166" i="2"/>
  <c r="G164" i="2" s="1"/>
  <c r="G163" i="2" s="1"/>
  <c r="G120" i="2"/>
  <c r="G119" i="2" s="1"/>
  <c r="G113" i="2"/>
  <c r="G112" i="2" s="1"/>
  <c r="G99" i="2"/>
  <c r="G98" i="2" s="1"/>
  <c r="G97" i="2" s="1"/>
  <c r="G73" i="2"/>
  <c r="G71" i="2"/>
  <c r="G68" i="2"/>
  <c r="G65" i="2"/>
  <c r="G47" i="2"/>
  <c r="G46" i="2" s="1"/>
  <c r="G45" i="2" s="1"/>
  <c r="G43" i="2"/>
  <c r="G42" i="2" s="1"/>
  <c r="G41" i="2" s="1"/>
  <c r="G38" i="2"/>
  <c r="G26" i="2"/>
  <c r="G20" i="2"/>
  <c r="G19" i="2" s="1"/>
  <c r="G16" i="2" s="1"/>
  <c r="G14" i="2"/>
  <c r="G13" i="2" s="1"/>
  <c r="G12" i="2" s="1"/>
  <c r="G375" i="2" l="1"/>
  <c r="G374" i="2" s="1"/>
  <c r="G148" i="2"/>
  <c r="G147" i="2" s="1"/>
  <c r="G146" i="2" s="1"/>
  <c r="G135" i="2" s="1"/>
  <c r="G33" i="2"/>
  <c r="G32" i="2" s="1"/>
  <c r="G245" i="2"/>
  <c r="G214" i="2"/>
  <c r="G325" i="2"/>
  <c r="G324" i="2" s="1"/>
  <c r="G323" i="2" s="1"/>
  <c r="G322" i="2" s="1"/>
  <c r="G169" i="2"/>
  <c r="G168" i="2" s="1"/>
  <c r="G111" i="2"/>
  <c r="G110" i="2" s="1"/>
  <c r="G109" i="2" s="1"/>
  <c r="G108" i="2" s="1"/>
  <c r="G126" i="2"/>
  <c r="G125" i="2" s="1"/>
  <c r="G124" i="2" s="1"/>
  <c r="G123" i="2" s="1"/>
  <c r="G316" i="2"/>
  <c r="G312" i="2" s="1"/>
  <c r="G311" i="2" s="1"/>
  <c r="G310" i="2" s="1"/>
  <c r="G118" i="2"/>
  <c r="G117" i="2" s="1"/>
  <c r="G116" i="2" s="1"/>
  <c r="G115" i="2" s="1"/>
  <c r="G62" i="2"/>
  <c r="G49" i="2" s="1"/>
  <c r="G288" i="2"/>
  <c r="G25" i="2"/>
  <c r="G24" i="2" s="1"/>
  <c r="G11" i="2" s="1"/>
  <c r="G10" i="2" s="1"/>
  <c r="G300" i="2"/>
  <c r="G340" i="2"/>
  <c r="G339" i="2" s="1"/>
  <c r="G338" i="2" s="1"/>
  <c r="G337" i="2" s="1"/>
  <c r="G336" i="2" s="1"/>
  <c r="G351" i="2"/>
  <c r="G350" i="2" s="1"/>
  <c r="G382" i="2"/>
  <c r="G381" i="2" s="1"/>
  <c r="G239" i="2"/>
  <c r="G238" i="2" s="1"/>
  <c r="G273" i="2"/>
  <c r="G162" i="2"/>
  <c r="G176" i="2"/>
  <c r="G191" i="2"/>
  <c r="G190" i="2" s="1"/>
  <c r="G31" i="2" l="1"/>
  <c r="G122" i="2"/>
  <c r="G237" i="2"/>
  <c r="G321" i="2"/>
  <c r="G309" i="2" s="1"/>
  <c r="G272" i="2"/>
  <c r="G271" i="2" s="1"/>
  <c r="G270" i="2" s="1"/>
  <c r="G287" i="2"/>
  <c r="G161" i="2"/>
  <c r="G236" i="2" l="1"/>
  <c r="G160" i="2"/>
  <c r="G159" i="2" s="1"/>
  <c r="G30" i="2" s="1"/>
  <c r="G286" i="2"/>
  <c r="G396" i="2" l="1"/>
</calcChain>
</file>

<file path=xl/sharedStrings.xml><?xml version="1.0" encoding="utf-8"?>
<sst xmlns="http://schemas.openxmlformats.org/spreadsheetml/2006/main" count="3227" uniqueCount="367">
  <si>
    <t>Наименование</t>
  </si>
  <si>
    <t>ПР</t>
  </si>
  <si>
    <t>ЦСР</t>
  </si>
  <si>
    <t>ВР</t>
  </si>
  <si>
    <t>Сумма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</si>
  <si>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</si>
  <si>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</si>
  <si>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</si>
  <si>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</si>
  <si>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</si>
  <si>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</si>
  <si>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</si>
  <si>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законодательного (представительного) органа государственной власти и представительных органов муниципальных образований</t>
  </si>
  <si>
    <t>03</t>
  </si>
  <si>
    <t>Центральный аппарат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</si>
  <si>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</si>
  <si>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</si>
  <si>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</si>
  <si>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</si>
  <si>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Уплата налога на имущество и земельного налога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</si>
  <si>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</si>
  <si>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</si>
  <si>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Непрограммные направления расходов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</si>
  <si>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</si>
  <si>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</si>
  <si>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</si>
  <si>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</si>
  <si>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Резервные фонды </t>
  </si>
  <si>
    <t>11</t>
  </si>
  <si>
    <t>Другие общегосударственные вопросы</t>
  </si>
  <si>
    <t>13</t>
  </si>
  <si>
    <t>Межбюджетные трансферты</t>
  </si>
  <si>
    <t>500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</si>
  <si>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</si>
  <si>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</si>
  <si>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</si>
  <si>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Жилищное хозяйство</t>
  </si>
  <si>
    <t>Реализация программных мероприятий</t>
  </si>
  <si>
    <t>Охрана объектов растительного и животного мира и среды их обитания</t>
  </si>
  <si>
    <t>Дошкольное образование</t>
  </si>
  <si>
    <t>Предоставление субсидий бюджетным, автономным учреждениям и иным некоммерческим организациям</t>
  </si>
  <si>
    <t>600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</si>
  <si>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</si>
  <si>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</si>
  <si>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</si>
  <si>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</si>
  <si>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Санитарно-эпидемиологическое благополучие</t>
  </si>
  <si>
    <t>Оказание других видов социальной помощи</t>
  </si>
  <si>
    <t>Охрана семьи и детства</t>
  </si>
  <si>
    <t>Массовый спорт</t>
  </si>
  <si>
    <t xml:space="preserve">Глава </t>
  </si>
  <si>
    <t>09</t>
  </si>
  <si>
    <t>Муниципальная программа капитального ремонта общего имущества в многоквартирных домах, расположенных на территории Сабинского муниципального района Республики Татарстан на 2014-2043 годы</t>
  </si>
  <si>
    <t>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</si>
  <si>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07</t>
  </si>
  <si>
    <t>Публичные нормативные обязательства</t>
  </si>
  <si>
    <t>Ведомство</t>
  </si>
  <si>
    <t>Ведомственная  структура расходов бюджета Сабинского</t>
  </si>
  <si>
    <t>тыс.руб.</t>
  </si>
  <si>
    <t>Исполнительный комитет Сабинского муниципального района</t>
  </si>
  <si>
    <t>Жилищно-коммунальное хозяйство</t>
  </si>
  <si>
    <t>Национальная экономика</t>
  </si>
  <si>
    <t>Непрограммные мероприятия</t>
  </si>
  <si>
    <t>Охрана окружающей среды</t>
  </si>
  <si>
    <t>Предоставление субсидии бюджетным, автономным учреждениям и иным некоммерческим организациям</t>
  </si>
  <si>
    <t>Проведение мероприятий для детей и молодежи</t>
  </si>
  <si>
    <t>08</t>
  </si>
  <si>
    <t>10</t>
  </si>
  <si>
    <t>14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</si>
  <si>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</si>
  <si>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</si>
  <si>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</si>
  <si>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Финансово-бюджетная палата Сабинского муниципального района</t>
  </si>
  <si>
    <t>Контрольно-счетная палата Сабинского муниципального района</t>
  </si>
  <si>
    <t>Культура, кинематография</t>
  </si>
  <si>
    <t>Здравоохранение</t>
  </si>
  <si>
    <t>Физическая культура и спорт</t>
  </si>
  <si>
    <t>Национальная оборона</t>
  </si>
  <si>
    <t>Палата имущественных и земельных отношений Сабинского муниципального района</t>
  </si>
  <si>
    <t>МКУ "Управление образования исполнительного комитета Сабинского муниципального района"</t>
  </si>
  <si>
    <t>Уплата налога на имущество организаций и земельного налога</t>
  </si>
  <si>
    <t>Реализация государственных полномочий в области образования</t>
  </si>
  <si>
    <t>Резервный фонд Сабинского муниципального района</t>
  </si>
  <si>
    <t xml:space="preserve">Выполнение других обязательств района </t>
  </si>
  <si>
    <t>Сельское хозяйство и рыболовство</t>
  </si>
  <si>
    <t>Содержание и управление дорожным хозяйством</t>
  </si>
  <si>
    <t>99 0 00 0000 0</t>
  </si>
  <si>
    <t>99 0 00 0203 0</t>
  </si>
  <si>
    <t>99 0 00 0204 0</t>
  </si>
  <si>
    <t>99 0 00 0295 0</t>
  </si>
  <si>
    <t>02 2 08 2530 2</t>
  </si>
  <si>
    <t>99 0 00 2524 0</t>
  </si>
  <si>
    <t>99 0 00 5120 0</t>
  </si>
  <si>
    <t>10 0 00 0000 0</t>
  </si>
  <si>
    <t>03 5 03 2533 0</t>
  </si>
  <si>
    <t>99 0 00 5930 0</t>
  </si>
  <si>
    <t>99 0 00 2526 0</t>
  </si>
  <si>
    <t>99 0 00 2527 0</t>
  </si>
  <si>
    <t>99 0 00 2534 0</t>
  </si>
  <si>
    <t>99 0 00 2535 0</t>
  </si>
  <si>
    <t>99 0 00 9203 0</t>
  </si>
  <si>
    <t>99 0 00 5118 0</t>
  </si>
  <si>
    <t>Основное мероприятие «Организация своевременного проведения капитального ремонта общего имущества в многоквартирных домах»</t>
  </si>
  <si>
    <t>Обеспечение мероприятий по капитальному ремонту многоквартирных домов</t>
  </si>
  <si>
    <t>04 5 01 9601 0</t>
  </si>
  <si>
    <t>04 0 00 0000 0</t>
  </si>
  <si>
    <t>18 0 00 0000 0</t>
  </si>
  <si>
    <t>18 0 01 0000 0</t>
  </si>
  <si>
    <t>18 0 01 0204 0</t>
  </si>
  <si>
    <t>16 0 00 0000 0</t>
  </si>
  <si>
    <t>16 0 01 0000 0</t>
  </si>
  <si>
    <t>16 0 01 0204 0</t>
  </si>
  <si>
    <t xml:space="preserve">99 0 00 0000 0 </t>
  </si>
  <si>
    <t>09 0 00 0000 0</t>
  </si>
  <si>
    <t>Основное мероприятие «Обеспечение охраны окружающей среды»</t>
  </si>
  <si>
    <t>08 0 00 0000 0</t>
  </si>
  <si>
    <t>Обеспечение деятельности клубов и культурно-досуговых центров</t>
  </si>
  <si>
    <t>Обеспечение деятельности  музеев</t>
  </si>
  <si>
    <t>Обеспечение деятельности  библиотек</t>
  </si>
  <si>
    <t>Мероприятия в области культуры</t>
  </si>
  <si>
    <t xml:space="preserve">Комплектование книжных фондов за счет средств муниципального района </t>
  </si>
  <si>
    <t>08 3 01 4401 0</t>
  </si>
  <si>
    <t>08 3 01 0000 0</t>
  </si>
  <si>
    <t>08 3 00 0000 0</t>
  </si>
  <si>
    <t>01 1 02 0211 0</t>
  </si>
  <si>
    <t>99 0 00 4910 0</t>
  </si>
  <si>
    <t>300</t>
  </si>
  <si>
    <t>03 0 00 0000 0</t>
  </si>
  <si>
    <t>Основное мероприятие «Обеспечение питанием обучающихся в образовательных учреждениях»</t>
  </si>
  <si>
    <t>Компенсация за присмотр и уход за ребенком в образовательных учреждениях, реализующих образовательную программу дошкольного образования</t>
  </si>
  <si>
    <t>Основное мероприятие «Предоставление мер социальной поддержки отдельным категориям граждан»</t>
  </si>
  <si>
    <t>08 1 00 0000 0</t>
  </si>
  <si>
    <t>08 1 01 0000 0</t>
  </si>
  <si>
    <t>08 1 01 4409 0</t>
  </si>
  <si>
    <t>08 1 01 4409 9</t>
  </si>
  <si>
    <t>08 3 01 4409 0</t>
  </si>
  <si>
    <t>08 3 01 4409 9</t>
  </si>
  <si>
    <t>08 4 01 0000 0</t>
  </si>
  <si>
    <t>08 4 01 4409 1</t>
  </si>
  <si>
    <t>08 4 01 4409 9</t>
  </si>
  <si>
    <t>08 6 00 0000 0</t>
  </si>
  <si>
    <t>08 6 01 0000 0</t>
  </si>
  <si>
    <t>08 6 01 1099 0</t>
  </si>
  <si>
    <t xml:space="preserve">11 </t>
  </si>
  <si>
    <t>10 1 00 0000 0</t>
  </si>
  <si>
    <t>10 1 01 0000 0</t>
  </si>
  <si>
    <t>Основное мероприятие «Реализация государственной политики в области физической культуры и спорта Сабинском муниципальном районе»</t>
  </si>
  <si>
    <t xml:space="preserve">Обеспечение деятельности подведомственных учреждений спортивной подготовки </t>
  </si>
  <si>
    <t>10 1 01 4820 0</t>
  </si>
  <si>
    <t>Мероприятия физической культуры и спорта в области массового спорта</t>
  </si>
  <si>
    <t>10 1 01 1287 0</t>
  </si>
  <si>
    <t>ВСЕГО РАСХОДОВ</t>
  </si>
  <si>
    <t>Основное мероприятие «Обеспечение эффективного распоряжения и использования государственного имущества и земельных участков»</t>
  </si>
  <si>
    <t>Обеспечение деятельности  учреждений бухгалтерского учета</t>
  </si>
  <si>
    <t>Совет Сабинского муниципального района</t>
  </si>
  <si>
    <t>Национальная безопасность и правоохранительная деятельность</t>
  </si>
  <si>
    <t>Социальная политика</t>
  </si>
  <si>
    <t xml:space="preserve">Межбюджетные трансферты общего характера бюджетам бюджетной системы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</si>
  <si>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</si>
  <si>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02 0 00 0000 0</t>
  </si>
  <si>
    <t>02 1 00 0000 0</t>
  </si>
  <si>
    <t>Основное мероприятие "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</si>
  <si>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02 1 01 0000 0</t>
  </si>
  <si>
    <t>Основное мероприятие "Реализация дошкольного образования"</t>
  </si>
  <si>
    <t>02 1 03 0000 0</t>
  </si>
  <si>
    <t>Развитие дошкольных образовательных организаций</t>
  </si>
  <si>
    <t>02 1 03 4200 9</t>
  </si>
  <si>
    <t>02 2 00 0000 0</t>
  </si>
  <si>
    <t>Основное мероприятие "Реализация общего образования"</t>
  </si>
  <si>
    <t>02 2 02 0000 0</t>
  </si>
  <si>
    <t>02 2 02 4210 0</t>
  </si>
  <si>
    <t>02 2 02 4210 9</t>
  </si>
  <si>
    <t xml:space="preserve">Развитие общеобразовательных организаций, включая школы - детские сады </t>
  </si>
  <si>
    <t>02 2 02 4220 0</t>
  </si>
  <si>
    <t>02 2 02 4220 9</t>
  </si>
  <si>
    <t>Развитие общеобразовательных организаций, имеющих интернат</t>
  </si>
  <si>
    <t>Основное 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 обеспечение дополнительного образования детей в муниципальных общеобразовательных организациях"</t>
  </si>
  <si>
    <t>02 2 08 0000 0</t>
  </si>
  <si>
    <t>02 2 08 2528 0</t>
  </si>
  <si>
    <t>02 1 01 2537 0</t>
  </si>
  <si>
    <t>02 2 09 0000 0</t>
  </si>
  <si>
    <t>02 3 00 0000 0</t>
  </si>
  <si>
    <t>Основное мероприятие " Организация предоставления дополнительного образования"</t>
  </si>
  <si>
    <t>02 3 01 0000 0</t>
  </si>
  <si>
    <t>Развитие многопрофильных  организаций дополнительного образования , реализующих дополнительные общеобразовательные программы</t>
  </si>
  <si>
    <t>02 3 01 4231 9</t>
  </si>
  <si>
    <t>02 3 01 4232 9</t>
  </si>
  <si>
    <t>Развитие  организаций дополнительного образования  художественно-эстетической направленности, реализующих дополнительные общеобразовательные программы</t>
  </si>
  <si>
    <t>02 3 01 4233 0</t>
  </si>
  <si>
    <t>02 3 01 4233 9</t>
  </si>
  <si>
    <t>Развитие  организаций дополнительного образования  спортивной направленности (ДЮСШ), реализующих дополнительные общеобразовательные программы</t>
  </si>
  <si>
    <t>02 3 03 0000 0</t>
  </si>
  <si>
    <t>02 2 08 2530 1</t>
  </si>
  <si>
    <t>99 0 00 4520 0</t>
  </si>
  <si>
    <t>11 0 00 0000 0</t>
  </si>
  <si>
    <t>11 0 01 0000 0</t>
  </si>
  <si>
    <t>06 0 00 0000 0</t>
  </si>
  <si>
    <t>Основное мероприятие "Совершенствование деятельности по профилактике правонарушений и преступлений"</t>
  </si>
  <si>
    <t>Основное мероприятие " Развитие молодежной политики в Сабинском  муниципальном районе"</t>
  </si>
  <si>
    <t>10 4 00 0000 0</t>
  </si>
  <si>
    <t>10 4 01 0000 0</t>
  </si>
  <si>
    <t>10 4 01 4319 0</t>
  </si>
  <si>
    <t>Обеспечение деятельности учреждений молодежной политики</t>
  </si>
  <si>
    <t>Основное мероприятие "Модернизация системы  общего образования, проведение мероприятий в области образования"</t>
  </si>
  <si>
    <t>Основное мероприятие "Модернизация системы дошкольного образования, проведение мероприятий в области образования"</t>
  </si>
  <si>
    <t>Основное мероприятие "Модернизация системы дополнительного образования, проведение мероприятий в области образования"</t>
  </si>
  <si>
    <t>22 0 00 0000 0</t>
  </si>
  <si>
    <t>Муниципальная программа "Сохранение, изучение и развитие государственных языков Республики Татарстан  и других языков в Сабинском муниципальном районе на 2014 - 2020 годы"</t>
  </si>
  <si>
    <t xml:space="preserve">Основное мероприятие "Создание условий для сохранения, изучения и развития татарского, русского и других языков в Сабинском муниципальном районе" </t>
  </si>
  <si>
    <t>22 0 01 0000 0</t>
  </si>
  <si>
    <t>22 0 01 1099 0</t>
  </si>
  <si>
    <t>Основное мероприятие "Обеспечение долгосрочной сбалансированности и устойчивости бюджетной системы "</t>
  </si>
  <si>
    <t>390</t>
  </si>
  <si>
    <t>Образование</t>
  </si>
  <si>
    <t>99 0 00 0741 1</t>
  </si>
  <si>
    <t>08 4 00 0000 0</t>
  </si>
  <si>
    <t>99 0 00 7802 0</t>
  </si>
  <si>
    <t>99 0 00 2990 0</t>
  </si>
  <si>
    <t>Основное мероприятие " Сохранение и укрепление здоровья детей"</t>
  </si>
  <si>
    <t xml:space="preserve">Управление организацией и проведением мероприятий в области гражданской обороны и защиты в чрезвычайных ситуациях </t>
  </si>
  <si>
    <t>Мероприятия по регулированию качества окружающей среды</t>
  </si>
  <si>
    <t>Основное мероприятие "Создание благоприятных условий для устройства детей-сирот и детей, оставшихся без попечения родителей, на воспитание в семью"</t>
  </si>
  <si>
    <t>03 5 00 0000 0</t>
  </si>
  <si>
    <t>03 5 03 0000 0</t>
  </si>
  <si>
    <t>08 Е 00 0000 0</t>
  </si>
  <si>
    <t>08 Е 01 0000 0</t>
  </si>
  <si>
    <t>08 Е 01 4402 0</t>
  </si>
  <si>
    <t>Обеспечение хранения, учета, комплектования и использования документов архивного фонда и других архивных документов</t>
  </si>
  <si>
    <t>03 1 00 0000 0</t>
  </si>
  <si>
    <t>03 1 02 0000 0</t>
  </si>
  <si>
    <t>03 1 02 0551 0</t>
  </si>
  <si>
    <t>03 5 01 0000 0</t>
  </si>
  <si>
    <t>03 5 01 1320 0</t>
  </si>
  <si>
    <t>24 1 01 2539 0</t>
  </si>
  <si>
    <t>Д1 0 00 0000 0</t>
  </si>
  <si>
    <t>Таблица 1</t>
  </si>
  <si>
    <t>99 0 00 9707 1</t>
  </si>
  <si>
    <t>Диспансеризация муниципальных служащих</t>
  </si>
  <si>
    <t>99 0 00 2540 0</t>
  </si>
  <si>
    <t>Д1 0 00 0365 0</t>
  </si>
  <si>
    <t>09 1 01 0000 0</t>
  </si>
  <si>
    <t>09 1 01 7446 0</t>
  </si>
  <si>
    <t>99 0 00 8004 0</t>
  </si>
  <si>
    <t>99 0 00 8006 0</t>
  </si>
  <si>
    <t>Муниципальная программа адресной социальной защиты населения Сабинского муниципального района Республики Татарстан на 2017 - 2022 годы</t>
  </si>
  <si>
    <t>Подпрограмма "Улучшение социально-экономического положения семей на 2017 - 2022 годы"</t>
  </si>
  <si>
    <t>Муниципальная программа  «Развитие культуры Сабинского муниципального района Республики Татарстан на 2017 – 2022 годы»</t>
  </si>
  <si>
    <t>Муниципальная программа ремонта и приведения в нормативное состояние автодорог общего пользования местного значения Сабинского муниципального района Республики Татарстан на 2017 – 2022 годы</t>
  </si>
  <si>
    <t>Муниципальная программа «Развитие образования Сабинского муниципального района Республики Татарстан на 2017 - 2022 годы»</t>
  </si>
  <si>
    <t>Подпрограмма "Развитие дополнительного образования на 2017 -2022 годы"</t>
  </si>
  <si>
    <t>Муниципальная программа «Развитие молодежной политики, физической культуры и спорта в Сабинском муниципальном районе Республики Татарстан на 2017 – 2022 годы»</t>
  </si>
  <si>
    <t>Подпрограмма  "Социальные выплаты на 2017-2022 годы"</t>
  </si>
  <si>
    <t>Подпрограмма «Развитие физической культуры и спорта на 2017-2022 годы»</t>
  </si>
  <si>
    <t>Подпрограмма «Развитие физической культуры и спорта на 2017-2022 годы »</t>
  </si>
  <si>
    <t>Муниципальная программа «Управление муниципальными финансами Сабинского муниципального района Республики Татарстан на 2017 – 2022 годы»</t>
  </si>
  <si>
    <t>Муниципальная программа «Управление муниципальным имуществом Сабинского муниципального района Республики Татарстан на 2017 – 2022 годы»</t>
  </si>
  <si>
    <t>Подпрограмма  "Развитие общего образования на 2017 - 2022 годы"</t>
  </si>
  <si>
    <t>Подпрограмма "Развитие дошкольного образования на 2017 -2022 годы"</t>
  </si>
  <si>
    <t>Подпрограмма  "Развитие общего образования  на 2017 -2022 годы"</t>
  </si>
  <si>
    <t>Подпрограмма "Развитие дополнительного образования на 2017-2022 годы"</t>
  </si>
  <si>
    <t>Муниципальная программа адресной социальной защиты населения Сабинского муниципального района Республики Татарстан на 2017 - 2022годы</t>
  </si>
  <si>
    <t>11 0 01 1099 0</t>
  </si>
  <si>
    <t>Муниципальная программа обеспечения экологической безопасности Сабинского муниципального района на 2017-2022 годы</t>
  </si>
  <si>
    <t>Муниципальная программа "Образование и здоровье школьников Сабинского муниципального района Республики Татарстан на 2017-2022 годы"</t>
  </si>
  <si>
    <t>Подпрограмма "Организация деятельности по профилактике правонарушений и преступлений в Сабинском муниципальном районе Республики Татарстан на 2017-2020 годы"</t>
  </si>
  <si>
    <t>06 1 00 0000 0</t>
  </si>
  <si>
    <t>06 1 01 0000 0</t>
  </si>
  <si>
    <t>06 1 01 1099 0</t>
  </si>
  <si>
    <t>Другие вопросы в области национальной безопасности и правоохранительной деятельности</t>
  </si>
  <si>
    <t>Муниципальная программа "Обеспечение общественного порядка и противодействие преступности в Сабинском муниципальном районе Республики Татарстан на 2017-2020 годы"</t>
  </si>
  <si>
    <t>07 0 00 0000 0</t>
  </si>
  <si>
    <t>Организации, обеспечивающие деятельность образовательных организаций, учебно-методические кабинеты, межшкольные учебно-производственные комбинаты, логопедические пункты</t>
  </si>
  <si>
    <t>02 1 02 0000 0</t>
  </si>
  <si>
    <t>09 1 00 0000 0</t>
  </si>
  <si>
    <t>Подпрограмма "Регулирование качества окружающей среды  в Сабинском муниципальном районе Республики Татарстан на 2017-2022 годы"</t>
  </si>
  <si>
    <t>06 1 01 2270 0</t>
  </si>
  <si>
    <t>Содержание муниципальных служащих, обеспечивающих деятельность общественных пунктов охраны порядка</t>
  </si>
  <si>
    <t>Муниципальная программа «Развитие молодежной политики, физической культуры и спорта в Сабинском муниципальном районе Республики Татарстан на  2017 - 2022  годы»</t>
  </si>
  <si>
    <t xml:space="preserve"> </t>
  </si>
  <si>
    <t>04 5 00 0000 0</t>
  </si>
  <si>
    <t>04 5 01 0000 0</t>
  </si>
  <si>
    <t>Подпрограмма "Реализация мероприятий по капитальному ремонту общего имущества  многоквартирных домов, включенные в состав Республиканской программы проведения капитального ремонта многоквартирных домов"</t>
  </si>
  <si>
    <t>Подпрограмма "Снижение рисков и смягчение последствий чрезвычайных ситуацийи природного и техногенного характера в  Сабинском  муниципальном районе Республики Татарстан на 2016 – 2020 годы"</t>
  </si>
  <si>
    <t>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 Сабинском  муниципальном районе Республики Татарстан на 2016 – 2020 годы"</t>
  </si>
  <si>
    <t>07 2 00 0000 0</t>
  </si>
  <si>
    <t>07 2 01 0000 0</t>
  </si>
  <si>
    <t>Основное мероприятие "Повышение эффективности управления в области гражданской обороны, предупреждения и ликвидации чрезвычайных ситуаций"</t>
  </si>
  <si>
    <t>Дополнительное образование детей</t>
  </si>
  <si>
    <t>Таблица 2</t>
  </si>
  <si>
    <t>РЗ</t>
  </si>
  <si>
    <t xml:space="preserve">Физическая культура </t>
  </si>
  <si>
    <t>Подпрограмма "Развитие молодежной политики  на 2017 - 2022 годы"</t>
  </si>
  <si>
    <t>Подпрограмма "Развитие молодежной политики на 2017 - 2022 годы"</t>
  </si>
  <si>
    <t>2021 г</t>
  </si>
  <si>
    <t>Муниципальная программа "Патриотическое воспитание детей и молодежи Сабинского муниципального района Республики Татарстан на 2018-2022 годы"</t>
  </si>
  <si>
    <t>05 0 00 0000 0</t>
  </si>
  <si>
    <t>Основное мероприятие " Патриотическое воспитание, формирование здорового образа жизни детей и молодежи"</t>
  </si>
  <si>
    <t>05 0 01 0000 0</t>
  </si>
  <si>
    <t>05 0 01 4310 0</t>
  </si>
  <si>
    <t>99 0 00 2270 0</t>
  </si>
  <si>
    <t>99 0 00 2267 0</t>
  </si>
  <si>
    <t>Подпрограмма "Развитие музейного дела  Сабинского муниципального района Республики Татарстан на 2017 – 2022 годы"</t>
  </si>
  <si>
    <t>Основное мероприятие «Комплексное развитие музеев  Сабинского муниципального района Республики Татарстан на 2017 – 2022 годы»</t>
  </si>
  <si>
    <t>Подпрограмма  "Развитие библиотечного дела  Сабинского муниципального района Республики Татарстан на 2017 – 2022 годы"</t>
  </si>
  <si>
    <t>Основное мероприятие «Развитие системы библиотечного обслуживания  Сабинского муниципального района Республики Татарстан на 2017 – 2022 годы»</t>
  </si>
  <si>
    <t>Подпрограмма «Развитие культурно-досуговой деятельности   Сабинского муниципального района Республики Татарстан на 2017 – 2022 годы»</t>
  </si>
  <si>
    <t>Основное  мероприятие "Развитие клубных учреждений  Сабинского муниципального района Республики Татарстан на 2017 – 2022 годы"</t>
  </si>
  <si>
    <t>Подпрограмма "Проведение мероприятий в области культуры  Сабинского муниципального района Республики Татарстан на 2017 – 2022 годы"</t>
  </si>
  <si>
    <t>Основное  мероприятие "Проведение  прочих мероприятий в области культуры Сабинского муниципального района Республики Татарстан на 2017 – 2022 годы"</t>
  </si>
  <si>
    <t>Подпрограмма "Развитие архивного дела  Сабинского муниципального района Республики Татарстан на 2017 – 2022 годы"</t>
  </si>
  <si>
    <t>Основное мероприятие "Реализация государственной политики в области архивного дела Сабинского муниципального района Республики Татарстан на 2017 – 2022 годы"</t>
  </si>
  <si>
    <t>03 1 01 0000 0</t>
  </si>
  <si>
    <t>Оказание  социальной помощи отдельным категориям населения</t>
  </si>
  <si>
    <t>03 1 01 0553 0</t>
  </si>
  <si>
    <t>Другие вопросы в области социальной политики</t>
  </si>
  <si>
    <t>Мероприятия в области социальной политики</t>
  </si>
  <si>
    <t>03 1 01 0541 0</t>
  </si>
  <si>
    <t>10 4 01 4310 0</t>
  </si>
  <si>
    <t>07 2 01 2267 7</t>
  </si>
  <si>
    <t>14 2 09 2536 0</t>
  </si>
  <si>
    <t>13 4 01 05370</t>
  </si>
  <si>
    <t>Социальное обеспечение населения</t>
  </si>
  <si>
    <t>Подпрограмма "Улучшение социально-экономического положения семей на   2017 - 2022  годы"</t>
  </si>
  <si>
    <t>03 5 03 1311 0</t>
  </si>
  <si>
    <t>03 5 03 1312 0</t>
  </si>
  <si>
    <t>03 5 03 1313 0</t>
  </si>
  <si>
    <t>Субсидии бюджетам муниципальных районов в целях софинансирования расходных обязательств, возникающих при выполнении полномочий органов местного самоуправления по обеспечению организации отдыха детей в каникулярное время</t>
  </si>
  <si>
    <t>муниципального района на 2020 год</t>
  </si>
  <si>
    <t>муниципального района на плановый период 2021 - 2022 годов</t>
  </si>
  <si>
    <t>2022 г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</si>
  <si>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общеобразовательных организациях, 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</si>
  <si>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организациях, реализующих программы дошкольного образования</t>
  </si>
  <si>
    <t>Реализация государственных полномочий в области методического и  информационно-технологического обеспечения учреждений</t>
  </si>
  <si>
    <t>Реализация государственных полномочий РТ  по образованию и организации деятельности комиссий по делам несовершеннолетних и защите их прав</t>
  </si>
  <si>
    <t>Реализация государственных полномочий РТ  по образованию и организации деятельности административных комиссий</t>
  </si>
  <si>
    <t>Реализация государственных полномочий РТ в области молодежной политики</t>
  </si>
  <si>
    <t>Реализация государственных полномочий РТ в области архивного дела</t>
  </si>
  <si>
    <t>Реализация государственных полномочий РТ в области опеки и попечительства</t>
  </si>
  <si>
    <t>Реализация государственных полномочий РТ по определению перечня должностных лиц, уполномоченных составлять протоколы об административных правонарушениях</t>
  </si>
  <si>
    <t>Реализация государственных полномочий РТ в сфере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</si>
  <si>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Реализация государственных полномочий РТ попроведению противоэпидемических мероприятий</t>
  </si>
  <si>
    <t>Реализация государственных полномочий в сфере обеспечения равной доступности услуг общественного транспорта на территории РТ для отдельных категорий граждан</t>
  </si>
  <si>
    <t xml:space="preserve">Реализация государственных  полномочий РТ  по сбору информации от поселений, входящих в муниципальный район, необходимой для ведения регистра  муниципальных нормативных правовых актов Республики Татарстан </t>
  </si>
  <si>
    <t>Реализация государственных полномочий РТ по предоставлению земельных участков, государственная собственность на которые не разграничена</t>
  </si>
  <si>
    <t>Реализация государственных полномочий РТ по назначению и  выплате приемной семье ежемесячной денежной выплаты на содержание детей сирот и детей, оставшихся без попечения родителей</t>
  </si>
  <si>
    <t>Реализация государственных полномочий РТ по назначению и  выплате семьям опекунов ежемесячной денежной выплаты на содержание детей сирот и детей, оставшихся без попечения родителей</t>
  </si>
  <si>
    <t>Реализация государственных полномочий РТ по назначению и  выплате вознаграждения, причитающегося опекунам или попечителям, исполняющим свои обязанности возмездно</t>
  </si>
  <si>
    <t>Реализация государственных полномочий РТ по государственной регистрации актов гражданского состояния</t>
  </si>
  <si>
    <t>Реализация государственных полномочий РТ по осуществлению первичного воинского учета на территориях, где отсутствуют военные комиссариаты</t>
  </si>
  <si>
    <t>Реализация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</si>
  <si>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Дотации на выравнивание бюджетной обеспеченности  поселений   за счет субсидии бюджетам муниципальных районов в целях софинансирования расходных обязательств, возникающих при выполнении полномочий органов местного самоуправления муниципальных районов по выравниванию уровня бюджетной обеспеченности поселений, входящих в состав муниципального района, и предоставлению иных форм межбюджетных трансфертов бюджетам поселений, входящих в состав муниципального района              </t>
  </si>
  <si>
    <t xml:space="preserve">Дотации на выравнивание бюджетной обеспеченности  поселений   за счет субсидии бюджету муниципального района в целях софинансирования расходных обязательств, возникающих при выполнении полномочий органов местного самоуправления муниципального района по выравниванию уровня бюджетной обеспеченности поселений, входящих в состав муниципального района, и предоставлению иных форм межбюджетных трансфертов бюджетам поселений, входящих в состав муниципального района              </t>
  </si>
  <si>
    <t>Дотации на выравнивание бюджетной обеспеченности  поселений   за счет субвенции бюджету муниципального района  из Республики Татарстан на реализацию государственных полномочий по расчету и предоставлению дотаций бюджетам поселений из регионального фонда финансовой поддержки поселений бюджетам поселений</t>
  </si>
  <si>
    <t>02 1 02 4360 1</t>
  </si>
  <si>
    <t>02 2 09 4360 1</t>
  </si>
  <si>
    <t>02 3 03 4360 1</t>
  </si>
  <si>
    <t xml:space="preserve">02 3 03 4360 1 </t>
  </si>
  <si>
    <t>02 1 03 S005 0</t>
  </si>
  <si>
    <t>02 2 02 S005 0</t>
  </si>
  <si>
    <t>02 3 01 S005 0</t>
  </si>
  <si>
    <t xml:space="preserve">02 2 09 S005 0 </t>
  </si>
  <si>
    <t>11 0 01 S005 0</t>
  </si>
  <si>
    <t>22 0 01 S005 0</t>
  </si>
  <si>
    <t>99 0 00 S005 0</t>
  </si>
  <si>
    <t>10 4 01S232 0</t>
  </si>
  <si>
    <t>99 0 00 S004 0</t>
  </si>
  <si>
    <t xml:space="preserve">Приложение  № 6
к решению Совета Сабинского  муниципального района  Республики Татарстан  от 07.11.2019 года №317  «О бюджете Сабинского  муниципального района    Республики  Татарстан на 2020 год и плановый период 2021 - 2022 годов
 в первом чтении»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</si>
</sst>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5" fillId="0" borderId="0" xfId="0" applyFont="1" applyFill="1"/>
    <xf numFmtId="0" fontId="4" fillId="0" borderId="0" xfId="0" applyFont="1" applyFill="1"/>
    <xf numFmtId="0" fontId="11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4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0" xfId="0" applyFont="1" applyFill="1"/>
    <xf numFmtId="164" fontId="1" fillId="0" borderId="0" xfId="0" applyNumberFormat="1" applyFont="1" applyFill="1"/>
    <xf numFmtId="0" fontId="2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 wrapText="1"/>
    </xf>
    <xf numFmtId="164" fontId="4" fillId="0" borderId="0" xfId="0" applyNumberFormat="1" applyFont="1" applyFill="1"/>
    <xf numFmtId="164" fontId="4" fillId="2" borderId="0" xfId="0" applyNumberFormat="1" applyFont="1" applyFill="1"/>
    <xf numFmtId="0" fontId="1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4" fillId="0" borderId="0" xfId="0" applyFont="1" applyFill="1" applyAlignment="1"/>
    <xf numFmtId="0" fontId="7" fillId="0" borderId="0" xfId="0" applyFont="1" applyFill="1" applyAlignment="1">
      <alignment horizont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Font="1" applyFill="1" applyBorder="1" applyAlignment="1">
      <alignment vertical="top"/>
    </xf>
    <xf numFmtId="0" fontId="9" fillId="0" borderId="1" xfId="0" applyNumberFormat="1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8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justify" vertical="top" wrapText="1"/>
    </xf>
    <xf numFmtId="49" fontId="4" fillId="2" borderId="7" xfId="0" applyNumberFormat="1" applyFont="1" applyFill="1" applyBorder="1" applyAlignment="1" applyProtection="1">
      <alignment horizontal="left" vertical="top" wrapText="1"/>
    </xf>
    <xf numFmtId="0" fontId="9" fillId="2" borderId="0" xfId="0" applyFont="1" applyFill="1" applyAlignment="1">
      <alignment horizontal="justify" vertical="top" wrapText="1"/>
    </xf>
    <xf numFmtId="0" fontId="4" fillId="2" borderId="3" xfId="0" applyNumberFormat="1" applyFont="1" applyFill="1" applyBorder="1" applyAlignment="1">
      <alignment horizontal="center" vertical="top" wrapText="1"/>
    </xf>
    <xf numFmtId="0" fontId="9" fillId="2" borderId="0" xfId="0" applyFont="1" applyFill="1" applyAlignment="1">
      <alignment vertical="top"/>
    </xf>
    <xf numFmtId="0" fontId="9" fillId="2" borderId="1" xfId="0" applyNumberFormat="1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4" fillId="0" borderId="0" xfId="0" applyNumberFormat="1" applyFont="1" applyFill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center" vertical="top" wrapText="1"/>
    </xf>
    <xf numFmtId="0" fontId="8" fillId="2" borderId="2" xfId="0" applyNumberFormat="1" applyFont="1" applyFill="1" applyBorder="1" applyAlignment="1">
      <alignment horizontal="center" vertical="top" wrapText="1"/>
    </xf>
    <xf numFmtId="0" fontId="4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topLeftCell="A388" zoomScale="60" zoomScaleNormal="70" workbookViewId="0">
      <selection activeCell="A10" sqref="A10:G396"/>
    </sheetView>
  </sheetViews>
  <sheetFormatPr defaultRowHeight="18.75" x14ac:dyDescent="0.3"/>
  <cols>
    <col min="1" max="1" width="54.85546875" style="1" customWidth="1"/>
    <col min="2" max="2" width="5.85546875" style="1" customWidth="1"/>
    <col min="3" max="3" width="6" style="1" customWidth="1"/>
    <col min="4" max="4" width="6.140625" style="1" customWidth="1"/>
    <col min="5" max="5" width="18.140625" style="1" customWidth="1"/>
    <col min="6" max="6" width="5.42578125" style="1" customWidth="1"/>
    <col min="7" max="7" width="18.5703125" style="8" customWidth="1"/>
    <col min="8" max="8" width="9.140625" style="1"/>
    <col min="9" max="9" width="20" style="1" customWidth="1"/>
    <col min="10" max="10" width="9.140625" style="1"/>
    <col min="11" max="12" width="13.85546875" style="1" bestFit="1" customWidth="1"/>
    <col min="13" max="16384" width="9.140625" style="1"/>
  </cols>
  <sheetData>
    <row r="1" spans="1:11" ht="142.5" customHeight="1" x14ac:dyDescent="0.3">
      <c r="B1" s="38" t="s">
        <v>366</v>
      </c>
      <c r="C1" s="38"/>
      <c r="D1" s="38"/>
      <c r="E1" s="38"/>
      <c r="F1" s="38"/>
      <c r="G1" s="38"/>
    </row>
    <row r="2" spans="1:11" ht="2.25" customHeight="1" x14ac:dyDescent="0.3">
      <c r="B2" s="37"/>
      <c r="C2" s="37"/>
      <c r="D2" s="37"/>
      <c r="E2" s="37"/>
      <c r="F2" s="37"/>
      <c r="G2" s="37"/>
    </row>
    <row r="3" spans="1:11" ht="17.25" customHeight="1" x14ac:dyDescent="0.3">
      <c r="B3" s="18"/>
      <c r="C3" s="18"/>
      <c r="D3" s="18"/>
      <c r="E3" s="18"/>
      <c r="F3" s="18"/>
      <c r="G3" s="19"/>
    </row>
    <row r="4" spans="1:11" ht="17.25" customHeight="1" x14ac:dyDescent="0.3">
      <c r="A4" s="8"/>
      <c r="B4" s="19"/>
      <c r="C4" s="19"/>
      <c r="D4" s="19"/>
      <c r="E4" s="19"/>
      <c r="F4" s="19"/>
      <c r="G4" s="20" t="s">
        <v>235</v>
      </c>
    </row>
    <row r="5" spans="1:11" x14ac:dyDescent="0.3">
      <c r="A5" s="8"/>
      <c r="B5" s="8"/>
      <c r="C5" s="26"/>
      <c r="D5" s="26"/>
      <c r="E5" s="26"/>
      <c r="F5" s="26"/>
      <c r="G5" s="26"/>
    </row>
    <row r="6" spans="1:11" x14ac:dyDescent="0.3">
      <c r="A6" s="27" t="s">
        <v>57</v>
      </c>
      <c r="B6" s="27"/>
      <c r="C6" s="27"/>
      <c r="D6" s="27"/>
      <c r="E6" s="27"/>
      <c r="F6" s="27"/>
      <c r="G6" s="27"/>
    </row>
    <row r="7" spans="1:11" x14ac:dyDescent="0.3">
      <c r="A7" s="25" t="s">
        <v>327</v>
      </c>
      <c r="B7" s="25"/>
      <c r="C7" s="25"/>
      <c r="D7" s="25"/>
      <c r="E7" s="25"/>
      <c r="F7" s="25"/>
      <c r="G7" s="25"/>
    </row>
    <row r="8" spans="1:11" ht="19.5" thickBot="1" x14ac:dyDescent="0.35">
      <c r="A8" s="11"/>
      <c r="B8" s="11"/>
      <c r="C8" s="11"/>
      <c r="D8" s="11"/>
      <c r="E8" s="11"/>
      <c r="F8" s="11"/>
      <c r="G8" s="21" t="s">
        <v>58</v>
      </c>
    </row>
    <row r="9" spans="1:11" ht="56.25" x14ac:dyDescent="0.3">
      <c r="A9" s="24" t="s">
        <v>0</v>
      </c>
      <c r="B9" s="39" t="s">
        <v>56</v>
      </c>
      <c r="C9" s="39" t="s">
        <v>289</v>
      </c>
      <c r="D9" s="39" t="s">
        <v>1</v>
      </c>
      <c r="E9" s="39" t="s">
        <v>2</v>
      </c>
      <c r="F9" s="39" t="s">
        <v>3</v>
      </c>
      <c r="G9" s="40" t="s">
        <v>4</v>
      </c>
    </row>
    <row r="10" spans="1:11" ht="39" x14ac:dyDescent="0.3">
      <c r="A10" s="41" t="s">
        <v>154</v>
      </c>
      <c r="B10" s="42">
        <v>300</v>
      </c>
      <c r="C10" s="43"/>
      <c r="D10" s="43"/>
      <c r="E10" s="43"/>
      <c r="F10" s="43"/>
      <c r="G10" s="44">
        <f>G11</f>
        <v>6961.6359999999995</v>
      </c>
    </row>
    <row r="11" spans="1:11" x14ac:dyDescent="0.3">
      <c r="A11" s="45" t="s">
        <v>5</v>
      </c>
      <c r="B11" s="46">
        <v>300</v>
      </c>
      <c r="C11" s="47" t="s">
        <v>6</v>
      </c>
      <c r="D11" s="43"/>
      <c r="E11" s="43"/>
      <c r="F11" s="43"/>
      <c r="G11" s="48">
        <f>G12+G16+G24</f>
        <v>6961.6359999999995</v>
      </c>
    </row>
    <row r="12" spans="1:11" ht="56.25" x14ac:dyDescent="0.3">
      <c r="A12" s="45" t="s">
        <v>8</v>
      </c>
      <c r="B12" s="46">
        <v>300</v>
      </c>
      <c r="C12" s="49" t="s">
        <v>6</v>
      </c>
      <c r="D12" s="49" t="s">
        <v>9</v>
      </c>
      <c r="E12" s="49" t="s">
        <v>7</v>
      </c>
      <c r="F12" s="49" t="s">
        <v>7</v>
      </c>
      <c r="G12" s="48">
        <f>G13</f>
        <v>1587.307</v>
      </c>
      <c r="K12" s="17"/>
    </row>
    <row r="13" spans="1:11" x14ac:dyDescent="0.3">
      <c r="A13" s="45" t="s">
        <v>22</v>
      </c>
      <c r="B13" s="46">
        <v>300</v>
      </c>
      <c r="C13" s="49" t="s">
        <v>6</v>
      </c>
      <c r="D13" s="49" t="s">
        <v>9</v>
      </c>
      <c r="E13" s="49" t="s">
        <v>86</v>
      </c>
      <c r="F13" s="49"/>
      <c r="G13" s="48">
        <f>G14</f>
        <v>1587.307</v>
      </c>
    </row>
    <row r="14" spans="1:11" x14ac:dyDescent="0.3">
      <c r="A14" s="45" t="s">
        <v>50</v>
      </c>
      <c r="B14" s="46">
        <v>300</v>
      </c>
      <c r="C14" s="49" t="s">
        <v>6</v>
      </c>
      <c r="D14" s="49" t="s">
        <v>9</v>
      </c>
      <c r="E14" s="49" t="s">
        <v>87</v>
      </c>
      <c r="F14" s="50" t="s">
        <v>7</v>
      </c>
      <c r="G14" s="48">
        <f>G15</f>
        <v>1587.307</v>
      </c>
    </row>
    <row r="15" spans="1:11" ht="93" customHeight="1" x14ac:dyDescent="0.3">
      <c r="A15" s="45" t="s">
        <v>10</v>
      </c>
      <c r="B15" s="46">
        <v>300</v>
      </c>
      <c r="C15" s="49" t="s">
        <v>6</v>
      </c>
      <c r="D15" s="49" t="s">
        <v>9</v>
      </c>
      <c r="E15" s="49" t="s">
        <v>87</v>
      </c>
      <c r="F15" s="49" t="s">
        <v>11</v>
      </c>
      <c r="G15" s="48">
        <v>1587.307</v>
      </c>
    </row>
    <row r="16" spans="1:11" ht="93.75" x14ac:dyDescent="0.3">
      <c r="A16" s="45" t="s">
        <v>12</v>
      </c>
      <c r="B16" s="46">
        <v>300</v>
      </c>
      <c r="C16" s="51" t="s">
        <v>6</v>
      </c>
      <c r="D16" s="51" t="s">
        <v>13</v>
      </c>
      <c r="E16" s="49"/>
      <c r="F16" s="49"/>
      <c r="G16" s="48">
        <f>G17+G19</f>
        <v>5336.607</v>
      </c>
      <c r="K16" s="17"/>
    </row>
    <row r="17" spans="1:7" ht="120" customHeight="1" x14ac:dyDescent="0.3">
      <c r="A17" s="45" t="s">
        <v>342</v>
      </c>
      <c r="B17" s="46">
        <v>300</v>
      </c>
      <c r="C17" s="51" t="s">
        <v>6</v>
      </c>
      <c r="D17" s="51" t="s">
        <v>13</v>
      </c>
      <c r="E17" s="49" t="s">
        <v>233</v>
      </c>
      <c r="F17" s="49"/>
      <c r="G17" s="48">
        <f>G18</f>
        <v>2.8</v>
      </c>
    </row>
    <row r="18" spans="1:7" ht="112.5" x14ac:dyDescent="0.3">
      <c r="A18" s="45" t="s">
        <v>10</v>
      </c>
      <c r="B18" s="46">
        <v>300</v>
      </c>
      <c r="C18" s="51" t="s">
        <v>6</v>
      </c>
      <c r="D18" s="51" t="s">
        <v>13</v>
      </c>
      <c r="E18" s="49" t="s">
        <v>233</v>
      </c>
      <c r="F18" s="49">
        <v>100</v>
      </c>
      <c r="G18" s="48">
        <v>2.8</v>
      </c>
    </row>
    <row r="19" spans="1:7" x14ac:dyDescent="0.3">
      <c r="A19" s="45" t="s">
        <v>22</v>
      </c>
      <c r="B19" s="46">
        <v>300</v>
      </c>
      <c r="C19" s="49" t="s">
        <v>6</v>
      </c>
      <c r="D19" s="49" t="s">
        <v>13</v>
      </c>
      <c r="E19" s="49" t="s">
        <v>86</v>
      </c>
      <c r="F19" s="49" t="s">
        <v>7</v>
      </c>
      <c r="G19" s="48">
        <f>G20</f>
        <v>5333.8069999999998</v>
      </c>
    </row>
    <row r="20" spans="1:7" x14ac:dyDescent="0.3">
      <c r="A20" s="45" t="s">
        <v>14</v>
      </c>
      <c r="B20" s="46">
        <v>300</v>
      </c>
      <c r="C20" s="49" t="s">
        <v>6</v>
      </c>
      <c r="D20" s="49" t="s">
        <v>13</v>
      </c>
      <c r="E20" s="49" t="s">
        <v>88</v>
      </c>
      <c r="F20" s="49" t="s">
        <v>7</v>
      </c>
      <c r="G20" s="48">
        <f>G21+G22+G23</f>
        <v>5333.8069999999998</v>
      </c>
    </row>
    <row r="21" spans="1:7" ht="99" customHeight="1" x14ac:dyDescent="0.3">
      <c r="A21" s="45" t="s">
        <v>10</v>
      </c>
      <c r="B21" s="46">
        <v>300</v>
      </c>
      <c r="C21" s="49" t="s">
        <v>6</v>
      </c>
      <c r="D21" s="49" t="s">
        <v>13</v>
      </c>
      <c r="E21" s="49" t="s">
        <v>88</v>
      </c>
      <c r="F21" s="49" t="s">
        <v>11</v>
      </c>
      <c r="G21" s="48">
        <v>3991.107</v>
      </c>
    </row>
    <row r="22" spans="1:7" ht="37.5" x14ac:dyDescent="0.3">
      <c r="A22" s="45" t="s">
        <v>15</v>
      </c>
      <c r="B22" s="46">
        <v>300</v>
      </c>
      <c r="C22" s="49" t="s">
        <v>6</v>
      </c>
      <c r="D22" s="49" t="s">
        <v>13</v>
      </c>
      <c r="E22" s="49" t="s">
        <v>88</v>
      </c>
      <c r="F22" s="49" t="s">
        <v>16</v>
      </c>
      <c r="G22" s="48">
        <v>1254.3</v>
      </c>
    </row>
    <row r="23" spans="1:7" x14ac:dyDescent="0.3">
      <c r="A23" s="45" t="s">
        <v>17</v>
      </c>
      <c r="B23" s="46">
        <v>300</v>
      </c>
      <c r="C23" s="49" t="s">
        <v>6</v>
      </c>
      <c r="D23" s="49" t="s">
        <v>13</v>
      </c>
      <c r="E23" s="49" t="s">
        <v>88</v>
      </c>
      <c r="F23" s="49" t="s">
        <v>18</v>
      </c>
      <c r="G23" s="48">
        <v>88.4</v>
      </c>
    </row>
    <row r="24" spans="1:7" x14ac:dyDescent="0.3">
      <c r="A24" s="45" t="s">
        <v>29</v>
      </c>
      <c r="B24" s="46">
        <v>300</v>
      </c>
      <c r="C24" s="51" t="s">
        <v>6</v>
      </c>
      <c r="D24" s="51">
        <v>13</v>
      </c>
      <c r="E24" s="49"/>
      <c r="F24" s="49"/>
      <c r="G24" s="48">
        <f>G25</f>
        <v>37.722000000000001</v>
      </c>
    </row>
    <row r="25" spans="1:7" x14ac:dyDescent="0.3">
      <c r="A25" s="45" t="s">
        <v>22</v>
      </c>
      <c r="B25" s="46">
        <v>300</v>
      </c>
      <c r="C25" s="49" t="s">
        <v>6</v>
      </c>
      <c r="D25" s="51">
        <v>13</v>
      </c>
      <c r="E25" s="49" t="s">
        <v>86</v>
      </c>
      <c r="F25" s="49"/>
      <c r="G25" s="48">
        <f>G26+G28</f>
        <v>37.722000000000001</v>
      </c>
    </row>
    <row r="26" spans="1:7" ht="37.5" x14ac:dyDescent="0.3">
      <c r="A26" s="45" t="s">
        <v>80</v>
      </c>
      <c r="B26" s="46">
        <v>300</v>
      </c>
      <c r="C26" s="49" t="s">
        <v>6</v>
      </c>
      <c r="D26" s="49">
        <v>13</v>
      </c>
      <c r="E26" s="49" t="s">
        <v>89</v>
      </c>
      <c r="F26" s="49"/>
      <c r="G26" s="48">
        <f>G27</f>
        <v>1.272</v>
      </c>
    </row>
    <row r="27" spans="1:7" x14ac:dyDescent="0.3">
      <c r="A27" s="45" t="s">
        <v>17</v>
      </c>
      <c r="B27" s="46">
        <v>300</v>
      </c>
      <c r="C27" s="49" t="s">
        <v>6</v>
      </c>
      <c r="D27" s="49">
        <v>13</v>
      </c>
      <c r="E27" s="49" t="s">
        <v>89</v>
      </c>
      <c r="F27" s="49" t="s">
        <v>18</v>
      </c>
      <c r="G27" s="48">
        <v>1.272</v>
      </c>
    </row>
    <row r="28" spans="1:7" ht="37.5" x14ac:dyDescent="0.3">
      <c r="A28" s="45" t="s">
        <v>237</v>
      </c>
      <c r="B28" s="46">
        <v>300</v>
      </c>
      <c r="C28" s="51" t="s">
        <v>6</v>
      </c>
      <c r="D28" s="51">
        <v>13</v>
      </c>
      <c r="E28" s="51" t="s">
        <v>236</v>
      </c>
      <c r="F28" s="49"/>
      <c r="G28" s="48">
        <f>G29</f>
        <v>36.450000000000003</v>
      </c>
    </row>
    <row r="29" spans="1:7" ht="37.5" x14ac:dyDescent="0.3">
      <c r="A29" s="45" t="s">
        <v>15</v>
      </c>
      <c r="B29" s="46">
        <v>300</v>
      </c>
      <c r="C29" s="51" t="s">
        <v>6</v>
      </c>
      <c r="D29" s="51">
        <v>13</v>
      </c>
      <c r="E29" s="51" t="s">
        <v>236</v>
      </c>
      <c r="F29" s="49">
        <v>200</v>
      </c>
      <c r="G29" s="48">
        <v>36.450000000000003</v>
      </c>
    </row>
    <row r="30" spans="1:7" s="5" customFormat="1" ht="39" x14ac:dyDescent="0.35">
      <c r="A30" s="52" t="s">
        <v>59</v>
      </c>
      <c r="B30" s="53">
        <v>340</v>
      </c>
      <c r="C30" s="41"/>
      <c r="D30" s="41"/>
      <c r="E30" s="41"/>
      <c r="F30" s="41"/>
      <c r="G30" s="54">
        <f>G31+G82+G97+G108+G115+G159+G186+G190+G214+G122</f>
        <v>339479.72499999998</v>
      </c>
    </row>
    <row r="31" spans="1:7" s="5" customFormat="1" ht="19.5" x14ac:dyDescent="0.35">
      <c r="A31" s="45" t="s">
        <v>5</v>
      </c>
      <c r="B31" s="55">
        <v>340</v>
      </c>
      <c r="C31" s="51" t="s">
        <v>6</v>
      </c>
      <c r="D31" s="41"/>
      <c r="E31" s="41"/>
      <c r="F31" s="41"/>
      <c r="G31" s="48">
        <f>G32+G41+G45+G49</f>
        <v>26496.793000000001</v>
      </c>
    </row>
    <row r="32" spans="1:7" s="5" customFormat="1" ht="93.75" x14ac:dyDescent="0.35">
      <c r="A32" s="45" t="s">
        <v>20</v>
      </c>
      <c r="B32" s="55">
        <v>340</v>
      </c>
      <c r="C32" s="51" t="s">
        <v>6</v>
      </c>
      <c r="D32" s="51" t="s">
        <v>21</v>
      </c>
      <c r="E32" s="41"/>
      <c r="F32" s="41"/>
      <c r="G32" s="48">
        <f>G33</f>
        <v>15624.881000000001</v>
      </c>
    </row>
    <row r="33" spans="1:11" s="5" customFormat="1" ht="19.5" x14ac:dyDescent="0.35">
      <c r="A33" s="45" t="s">
        <v>22</v>
      </c>
      <c r="B33" s="55">
        <v>340</v>
      </c>
      <c r="C33" s="49" t="s">
        <v>6</v>
      </c>
      <c r="D33" s="49" t="s">
        <v>21</v>
      </c>
      <c r="E33" s="49" t="s">
        <v>86</v>
      </c>
      <c r="F33" s="49" t="s">
        <v>7</v>
      </c>
      <c r="G33" s="48">
        <f>G34+G38</f>
        <v>15624.881000000001</v>
      </c>
    </row>
    <row r="34" spans="1:11" s="5" customFormat="1" ht="19.5" x14ac:dyDescent="0.35">
      <c r="A34" s="45" t="s">
        <v>14</v>
      </c>
      <c r="B34" s="55">
        <v>340</v>
      </c>
      <c r="C34" s="49" t="s">
        <v>6</v>
      </c>
      <c r="D34" s="49" t="s">
        <v>21</v>
      </c>
      <c r="E34" s="49" t="s">
        <v>88</v>
      </c>
      <c r="F34" s="49" t="s">
        <v>7</v>
      </c>
      <c r="G34" s="48">
        <f>G35+G36+G37</f>
        <v>15280.381000000001</v>
      </c>
    </row>
    <row r="35" spans="1:11" s="5" customFormat="1" ht="96" customHeight="1" x14ac:dyDescent="0.35">
      <c r="A35" s="45" t="s">
        <v>10</v>
      </c>
      <c r="B35" s="55">
        <v>340</v>
      </c>
      <c r="C35" s="49" t="s">
        <v>6</v>
      </c>
      <c r="D35" s="49" t="s">
        <v>21</v>
      </c>
      <c r="E35" s="49" t="s">
        <v>88</v>
      </c>
      <c r="F35" s="49" t="s">
        <v>11</v>
      </c>
      <c r="G35" s="48">
        <v>10003.724</v>
      </c>
    </row>
    <row r="36" spans="1:11" s="5" customFormat="1" ht="37.5" x14ac:dyDescent="0.35">
      <c r="A36" s="45" t="s">
        <v>15</v>
      </c>
      <c r="B36" s="55">
        <v>340</v>
      </c>
      <c r="C36" s="49" t="s">
        <v>6</v>
      </c>
      <c r="D36" s="49" t="s">
        <v>21</v>
      </c>
      <c r="E36" s="49" t="s">
        <v>88</v>
      </c>
      <c r="F36" s="49" t="s">
        <v>16</v>
      </c>
      <c r="G36" s="48">
        <v>5076.6570000000002</v>
      </c>
    </row>
    <row r="37" spans="1:11" s="5" customFormat="1" ht="19.5" x14ac:dyDescent="0.35">
      <c r="A37" s="45" t="s">
        <v>17</v>
      </c>
      <c r="B37" s="55">
        <v>340</v>
      </c>
      <c r="C37" s="49" t="s">
        <v>6</v>
      </c>
      <c r="D37" s="49" t="s">
        <v>21</v>
      </c>
      <c r="E37" s="49" t="s">
        <v>88</v>
      </c>
      <c r="F37" s="49" t="s">
        <v>18</v>
      </c>
      <c r="G37" s="48">
        <v>200</v>
      </c>
    </row>
    <row r="38" spans="1:11" ht="37.5" x14ac:dyDescent="0.3">
      <c r="A38" s="45" t="s">
        <v>335</v>
      </c>
      <c r="B38" s="55">
        <v>340</v>
      </c>
      <c r="C38" s="49" t="s">
        <v>6</v>
      </c>
      <c r="D38" s="49" t="s">
        <v>21</v>
      </c>
      <c r="E38" s="49" t="s">
        <v>91</v>
      </c>
      <c r="F38" s="49"/>
      <c r="G38" s="48">
        <f>G39+G40</f>
        <v>344.5</v>
      </c>
      <c r="K38" s="17"/>
    </row>
    <row r="39" spans="1:11" ht="128.25" customHeight="1" x14ac:dyDescent="0.3">
      <c r="A39" s="45" t="s">
        <v>10</v>
      </c>
      <c r="B39" s="55">
        <v>340</v>
      </c>
      <c r="C39" s="49" t="s">
        <v>6</v>
      </c>
      <c r="D39" s="49" t="s">
        <v>21</v>
      </c>
      <c r="E39" s="49" t="s">
        <v>91</v>
      </c>
      <c r="F39" s="49" t="s">
        <v>11</v>
      </c>
      <c r="G39" s="48">
        <v>334.6</v>
      </c>
    </row>
    <row r="40" spans="1:11" ht="36.75" customHeight="1" x14ac:dyDescent="0.3">
      <c r="A40" s="45" t="s">
        <v>15</v>
      </c>
      <c r="B40" s="55">
        <v>340</v>
      </c>
      <c r="C40" s="49" t="s">
        <v>6</v>
      </c>
      <c r="D40" s="49" t="s">
        <v>21</v>
      </c>
      <c r="E40" s="49" t="s">
        <v>91</v>
      </c>
      <c r="F40" s="49" t="s">
        <v>16</v>
      </c>
      <c r="G40" s="48">
        <v>9.9</v>
      </c>
    </row>
    <row r="41" spans="1:11" x14ac:dyDescent="0.3">
      <c r="A41" s="45" t="s">
        <v>23</v>
      </c>
      <c r="B41" s="55">
        <v>340</v>
      </c>
      <c r="C41" s="49" t="s">
        <v>6</v>
      </c>
      <c r="D41" s="49" t="s">
        <v>24</v>
      </c>
      <c r="E41" s="49" t="s">
        <v>7</v>
      </c>
      <c r="F41" s="49" t="s">
        <v>7</v>
      </c>
      <c r="G41" s="48">
        <f>G42</f>
        <v>17.399999999999999</v>
      </c>
    </row>
    <row r="42" spans="1:11" ht="20.25" customHeight="1" x14ac:dyDescent="0.3">
      <c r="A42" s="45" t="s">
        <v>22</v>
      </c>
      <c r="B42" s="55">
        <v>340</v>
      </c>
      <c r="C42" s="49" t="s">
        <v>6</v>
      </c>
      <c r="D42" s="49" t="s">
        <v>24</v>
      </c>
      <c r="E42" s="49" t="s">
        <v>86</v>
      </c>
      <c r="F42" s="49" t="s">
        <v>7</v>
      </c>
      <c r="G42" s="48">
        <f>G43</f>
        <v>17.399999999999999</v>
      </c>
    </row>
    <row r="43" spans="1:11" ht="58.5" customHeight="1" x14ac:dyDescent="0.3">
      <c r="A43" s="45" t="s">
        <v>349</v>
      </c>
      <c r="B43" s="55">
        <v>340</v>
      </c>
      <c r="C43" s="49" t="s">
        <v>6</v>
      </c>
      <c r="D43" s="49" t="s">
        <v>24</v>
      </c>
      <c r="E43" s="49" t="s">
        <v>92</v>
      </c>
      <c r="F43" s="49" t="s">
        <v>7</v>
      </c>
      <c r="G43" s="48">
        <f>G44</f>
        <v>17.399999999999999</v>
      </c>
    </row>
    <row r="44" spans="1:11" ht="37.5" x14ac:dyDescent="0.3">
      <c r="A44" s="45" t="s">
        <v>15</v>
      </c>
      <c r="B44" s="55">
        <v>340</v>
      </c>
      <c r="C44" s="49" t="s">
        <v>6</v>
      </c>
      <c r="D44" s="49" t="s">
        <v>24</v>
      </c>
      <c r="E44" s="49" t="s">
        <v>92</v>
      </c>
      <c r="F44" s="49" t="s">
        <v>16</v>
      </c>
      <c r="G44" s="48">
        <v>17.399999999999999</v>
      </c>
    </row>
    <row r="45" spans="1:11" x14ac:dyDescent="0.3">
      <c r="A45" s="45" t="s">
        <v>27</v>
      </c>
      <c r="B45" s="55">
        <v>340</v>
      </c>
      <c r="C45" s="49" t="s">
        <v>6</v>
      </c>
      <c r="D45" s="49" t="s">
        <v>28</v>
      </c>
      <c r="E45" s="49" t="s">
        <v>7</v>
      </c>
      <c r="F45" s="49" t="s">
        <v>7</v>
      </c>
      <c r="G45" s="48">
        <f>G46</f>
        <v>5732.9</v>
      </c>
    </row>
    <row r="46" spans="1:11" x14ac:dyDescent="0.3">
      <c r="A46" s="45" t="s">
        <v>22</v>
      </c>
      <c r="B46" s="55">
        <v>340</v>
      </c>
      <c r="C46" s="49" t="s">
        <v>6</v>
      </c>
      <c r="D46" s="49" t="s">
        <v>28</v>
      </c>
      <c r="E46" s="49" t="s">
        <v>86</v>
      </c>
      <c r="F46" s="49" t="s">
        <v>7</v>
      </c>
      <c r="G46" s="48">
        <f>G47</f>
        <v>5732.9</v>
      </c>
    </row>
    <row r="47" spans="1:11" ht="37.5" x14ac:dyDescent="0.3">
      <c r="A47" s="45" t="s">
        <v>82</v>
      </c>
      <c r="B47" s="55">
        <v>340</v>
      </c>
      <c r="C47" s="49" t="s">
        <v>6</v>
      </c>
      <c r="D47" s="49" t="s">
        <v>28</v>
      </c>
      <c r="E47" s="49" t="s">
        <v>214</v>
      </c>
      <c r="F47" s="49" t="s">
        <v>7</v>
      </c>
      <c r="G47" s="48">
        <f>G48</f>
        <v>5732.9</v>
      </c>
    </row>
    <row r="48" spans="1:11" x14ac:dyDescent="0.3">
      <c r="A48" s="45" t="s">
        <v>17</v>
      </c>
      <c r="B48" s="55">
        <v>340</v>
      </c>
      <c r="C48" s="49" t="s">
        <v>6</v>
      </c>
      <c r="D48" s="49" t="s">
        <v>28</v>
      </c>
      <c r="E48" s="49" t="s">
        <v>214</v>
      </c>
      <c r="F48" s="49" t="s">
        <v>18</v>
      </c>
      <c r="G48" s="48">
        <v>5732.9</v>
      </c>
    </row>
    <row r="49" spans="1:7" x14ac:dyDescent="0.3">
      <c r="A49" s="45" t="s">
        <v>29</v>
      </c>
      <c r="B49" s="55">
        <v>340</v>
      </c>
      <c r="C49" s="49" t="s">
        <v>6</v>
      </c>
      <c r="D49" s="49" t="s">
        <v>30</v>
      </c>
      <c r="E49" s="56" t="s">
        <v>7</v>
      </c>
      <c r="F49" s="56" t="s">
        <v>7</v>
      </c>
      <c r="G49" s="48">
        <f>G62+G50+G56</f>
        <v>5121.6120000000001</v>
      </c>
    </row>
    <row r="50" spans="1:7" ht="75" x14ac:dyDescent="0.3">
      <c r="A50" s="45" t="s">
        <v>244</v>
      </c>
      <c r="B50" s="55">
        <v>340</v>
      </c>
      <c r="C50" s="51" t="s">
        <v>6</v>
      </c>
      <c r="D50" s="51" t="s">
        <v>30</v>
      </c>
      <c r="E50" s="49" t="s">
        <v>127</v>
      </c>
      <c r="F50" s="49"/>
      <c r="G50" s="48">
        <f>G51</f>
        <v>957.7</v>
      </c>
    </row>
    <row r="51" spans="1:7" ht="33.75" customHeight="1" x14ac:dyDescent="0.3">
      <c r="A51" s="45" t="s">
        <v>245</v>
      </c>
      <c r="B51" s="55">
        <v>340</v>
      </c>
      <c r="C51" s="51" t="s">
        <v>6</v>
      </c>
      <c r="D51" s="51" t="s">
        <v>30</v>
      </c>
      <c r="E51" s="49" t="s">
        <v>222</v>
      </c>
      <c r="F51" s="49"/>
      <c r="G51" s="48">
        <f>G52</f>
        <v>957.7</v>
      </c>
    </row>
    <row r="52" spans="1:7" ht="60" customHeight="1" x14ac:dyDescent="0.3">
      <c r="A52" s="45" t="s">
        <v>221</v>
      </c>
      <c r="B52" s="55">
        <v>340</v>
      </c>
      <c r="C52" s="51" t="s">
        <v>6</v>
      </c>
      <c r="D52" s="51" t="s">
        <v>30</v>
      </c>
      <c r="E52" s="49" t="s">
        <v>223</v>
      </c>
      <c r="F52" s="49"/>
      <c r="G52" s="48">
        <f>G53</f>
        <v>957.7</v>
      </c>
    </row>
    <row r="53" spans="1:7" ht="42" customHeight="1" x14ac:dyDescent="0.3">
      <c r="A53" s="45" t="s">
        <v>337</v>
      </c>
      <c r="B53" s="55">
        <v>340</v>
      </c>
      <c r="C53" s="51" t="s">
        <v>6</v>
      </c>
      <c r="D53" s="51">
        <v>13</v>
      </c>
      <c r="E53" s="49" t="s">
        <v>94</v>
      </c>
      <c r="F53" s="49"/>
      <c r="G53" s="48">
        <f>G54+G55</f>
        <v>957.7</v>
      </c>
    </row>
    <row r="54" spans="1:7" ht="112.5" x14ac:dyDescent="0.3">
      <c r="A54" s="45" t="s">
        <v>10</v>
      </c>
      <c r="B54" s="57">
        <v>340</v>
      </c>
      <c r="C54" s="49" t="s">
        <v>6</v>
      </c>
      <c r="D54" s="49" t="s">
        <v>30</v>
      </c>
      <c r="E54" s="49" t="s">
        <v>94</v>
      </c>
      <c r="F54" s="49" t="s">
        <v>11</v>
      </c>
      <c r="G54" s="48">
        <v>914.2</v>
      </c>
    </row>
    <row r="55" spans="1:7" ht="37.5" customHeight="1" x14ac:dyDescent="0.3">
      <c r="A55" s="45" t="s">
        <v>15</v>
      </c>
      <c r="B55" s="57">
        <v>340</v>
      </c>
      <c r="C55" s="49" t="s">
        <v>6</v>
      </c>
      <c r="D55" s="49" t="s">
        <v>30</v>
      </c>
      <c r="E55" s="49" t="s">
        <v>94</v>
      </c>
      <c r="F55" s="49" t="s">
        <v>16</v>
      </c>
      <c r="G55" s="48">
        <v>43.5</v>
      </c>
    </row>
    <row r="56" spans="1:7" ht="69.75" customHeight="1" x14ac:dyDescent="0.3">
      <c r="A56" s="58" t="s">
        <v>246</v>
      </c>
      <c r="B56" s="57">
        <v>340</v>
      </c>
      <c r="C56" s="51" t="s">
        <v>6</v>
      </c>
      <c r="D56" s="51" t="s">
        <v>30</v>
      </c>
      <c r="E56" s="49" t="s">
        <v>115</v>
      </c>
      <c r="F56" s="49"/>
      <c r="G56" s="48">
        <f>G57</f>
        <v>806.23200000000008</v>
      </c>
    </row>
    <row r="57" spans="1:7" ht="55.5" customHeight="1" x14ac:dyDescent="0.3">
      <c r="A57" s="45" t="s">
        <v>309</v>
      </c>
      <c r="B57" s="55">
        <v>340</v>
      </c>
      <c r="C57" s="51" t="s">
        <v>6</v>
      </c>
      <c r="D57" s="51" t="s">
        <v>30</v>
      </c>
      <c r="E57" s="49" t="s">
        <v>224</v>
      </c>
      <c r="F57" s="49"/>
      <c r="G57" s="48">
        <f>G58</f>
        <v>806.23200000000008</v>
      </c>
    </row>
    <row r="58" spans="1:7" ht="98.25" customHeight="1" x14ac:dyDescent="0.3">
      <c r="A58" s="45" t="s">
        <v>310</v>
      </c>
      <c r="B58" s="55">
        <v>340</v>
      </c>
      <c r="C58" s="51" t="s">
        <v>6</v>
      </c>
      <c r="D58" s="51" t="s">
        <v>30</v>
      </c>
      <c r="E58" s="49" t="s">
        <v>225</v>
      </c>
      <c r="F58" s="49"/>
      <c r="G58" s="48">
        <f>G59</f>
        <v>806.23200000000008</v>
      </c>
    </row>
    <row r="59" spans="1:7" ht="62.25" customHeight="1" x14ac:dyDescent="0.3">
      <c r="A59" s="45" t="s">
        <v>227</v>
      </c>
      <c r="B59" s="57">
        <v>340</v>
      </c>
      <c r="C59" s="51" t="s">
        <v>6</v>
      </c>
      <c r="D59" s="51">
        <v>13</v>
      </c>
      <c r="E59" s="49" t="s">
        <v>226</v>
      </c>
      <c r="F59" s="49"/>
      <c r="G59" s="48">
        <f>G61+G60</f>
        <v>806.23200000000008</v>
      </c>
    </row>
    <row r="60" spans="1:7" ht="37.5" customHeight="1" x14ac:dyDescent="0.3">
      <c r="A60" s="45" t="s">
        <v>10</v>
      </c>
      <c r="B60" s="57">
        <v>340</v>
      </c>
      <c r="C60" s="51" t="s">
        <v>6</v>
      </c>
      <c r="D60" s="51" t="s">
        <v>30</v>
      </c>
      <c r="E60" s="49" t="s">
        <v>226</v>
      </c>
      <c r="F60" s="49" t="s">
        <v>11</v>
      </c>
      <c r="G60" s="48">
        <v>779.53200000000004</v>
      </c>
    </row>
    <row r="61" spans="1:7" ht="37.5" customHeight="1" x14ac:dyDescent="0.3">
      <c r="A61" s="45" t="s">
        <v>15</v>
      </c>
      <c r="B61" s="57">
        <v>340</v>
      </c>
      <c r="C61" s="49" t="s">
        <v>6</v>
      </c>
      <c r="D61" s="49" t="s">
        <v>30</v>
      </c>
      <c r="E61" s="49" t="s">
        <v>226</v>
      </c>
      <c r="F61" s="49" t="s">
        <v>16</v>
      </c>
      <c r="G61" s="48">
        <v>26.7</v>
      </c>
    </row>
    <row r="62" spans="1:7" x14ac:dyDescent="0.3">
      <c r="A62" s="45" t="s">
        <v>22</v>
      </c>
      <c r="B62" s="55">
        <v>340</v>
      </c>
      <c r="C62" s="49" t="s">
        <v>6</v>
      </c>
      <c r="D62" s="49" t="s">
        <v>30</v>
      </c>
      <c r="E62" s="49" t="s">
        <v>86</v>
      </c>
      <c r="F62" s="49" t="s">
        <v>7</v>
      </c>
      <c r="G62" s="48">
        <f>G63+G65+G68+G71+G73+G75+G78+G80</f>
        <v>3357.6800000000003</v>
      </c>
    </row>
    <row r="63" spans="1:7" ht="37.5" x14ac:dyDescent="0.3">
      <c r="A63" s="45" t="s">
        <v>80</v>
      </c>
      <c r="B63" s="46">
        <v>340</v>
      </c>
      <c r="C63" s="49" t="s">
        <v>6</v>
      </c>
      <c r="D63" s="49">
        <v>13</v>
      </c>
      <c r="E63" s="49" t="s">
        <v>89</v>
      </c>
      <c r="F63" s="49"/>
      <c r="G63" s="48">
        <f>G64</f>
        <v>593.48</v>
      </c>
    </row>
    <row r="64" spans="1:7" x14ac:dyDescent="0.3">
      <c r="A64" s="45" t="s">
        <v>17</v>
      </c>
      <c r="B64" s="46">
        <v>340</v>
      </c>
      <c r="C64" s="49" t="s">
        <v>6</v>
      </c>
      <c r="D64" s="49">
        <v>13</v>
      </c>
      <c r="E64" s="49" t="s">
        <v>89</v>
      </c>
      <c r="F64" s="49" t="s">
        <v>18</v>
      </c>
      <c r="G64" s="48">
        <v>593.48</v>
      </c>
    </row>
    <row r="65" spans="1:12" ht="93" customHeight="1" x14ac:dyDescent="0.3">
      <c r="A65" s="45" t="s">
        <v>333</v>
      </c>
      <c r="B65" s="55">
        <v>340</v>
      </c>
      <c r="C65" s="49" t="s">
        <v>6</v>
      </c>
      <c r="D65" s="49" t="s">
        <v>30</v>
      </c>
      <c r="E65" s="49" t="s">
        <v>96</v>
      </c>
      <c r="F65" s="49" t="s">
        <v>7</v>
      </c>
      <c r="G65" s="48">
        <f>G66+G67</f>
        <v>722.8</v>
      </c>
    </row>
    <row r="66" spans="1:12" ht="96" customHeight="1" x14ac:dyDescent="0.3">
      <c r="A66" s="45" t="s">
        <v>10</v>
      </c>
      <c r="B66" s="55">
        <v>340</v>
      </c>
      <c r="C66" s="49" t="s">
        <v>6</v>
      </c>
      <c r="D66" s="49" t="s">
        <v>30</v>
      </c>
      <c r="E66" s="49" t="s">
        <v>96</v>
      </c>
      <c r="F66" s="49" t="s">
        <v>11</v>
      </c>
      <c r="G66" s="48">
        <v>662.8</v>
      </c>
    </row>
    <row r="67" spans="1:12" ht="37.5" x14ac:dyDescent="0.3">
      <c r="A67" s="45" t="s">
        <v>15</v>
      </c>
      <c r="B67" s="55">
        <v>340</v>
      </c>
      <c r="C67" s="49" t="s">
        <v>6</v>
      </c>
      <c r="D67" s="49" t="s">
        <v>30</v>
      </c>
      <c r="E67" s="49" t="s">
        <v>96</v>
      </c>
      <c r="F67" s="49" t="s">
        <v>16</v>
      </c>
      <c r="G67" s="48">
        <v>60</v>
      </c>
    </row>
    <row r="68" spans="1:12" ht="60.75" customHeight="1" x14ac:dyDescent="0.3">
      <c r="A68" s="45" t="s">
        <v>334</v>
      </c>
      <c r="B68" s="55">
        <v>340</v>
      </c>
      <c r="C68" s="49" t="s">
        <v>6</v>
      </c>
      <c r="D68" s="49" t="s">
        <v>30</v>
      </c>
      <c r="E68" s="49" t="s">
        <v>97</v>
      </c>
      <c r="F68" s="49" t="s">
        <v>7</v>
      </c>
      <c r="G68" s="48">
        <f>G69+G70</f>
        <v>366.6</v>
      </c>
    </row>
    <row r="69" spans="1:12" ht="96" customHeight="1" x14ac:dyDescent="0.3">
      <c r="A69" s="45" t="s">
        <v>10</v>
      </c>
      <c r="B69" s="55">
        <v>340</v>
      </c>
      <c r="C69" s="49" t="s">
        <v>6</v>
      </c>
      <c r="D69" s="49" t="s">
        <v>30</v>
      </c>
      <c r="E69" s="49" t="s">
        <v>97</v>
      </c>
      <c r="F69" s="49" t="s">
        <v>11</v>
      </c>
      <c r="G69" s="48">
        <v>351.6</v>
      </c>
    </row>
    <row r="70" spans="1:12" ht="37.5" x14ac:dyDescent="0.3">
      <c r="A70" s="45" t="s">
        <v>15</v>
      </c>
      <c r="B70" s="55">
        <v>340</v>
      </c>
      <c r="C70" s="49" t="s">
        <v>6</v>
      </c>
      <c r="D70" s="49" t="s">
        <v>30</v>
      </c>
      <c r="E70" s="49" t="s">
        <v>97</v>
      </c>
      <c r="F70" s="49" t="s">
        <v>16</v>
      </c>
      <c r="G70" s="48">
        <v>15</v>
      </c>
    </row>
    <row r="71" spans="1:12" ht="37.5" x14ac:dyDescent="0.3">
      <c r="A71" s="45" t="s">
        <v>336</v>
      </c>
      <c r="B71" s="55">
        <v>340</v>
      </c>
      <c r="C71" s="49" t="s">
        <v>6</v>
      </c>
      <c r="D71" s="49" t="s">
        <v>30</v>
      </c>
      <c r="E71" s="49" t="s">
        <v>98</v>
      </c>
      <c r="F71" s="49" t="s">
        <v>7</v>
      </c>
      <c r="G71" s="48">
        <f>G72</f>
        <v>50</v>
      </c>
    </row>
    <row r="72" spans="1:12" ht="37.5" x14ac:dyDescent="0.3">
      <c r="A72" s="45" t="s">
        <v>15</v>
      </c>
      <c r="B72" s="55">
        <v>340</v>
      </c>
      <c r="C72" s="49" t="s">
        <v>6</v>
      </c>
      <c r="D72" s="49" t="s">
        <v>30</v>
      </c>
      <c r="E72" s="49" t="s">
        <v>98</v>
      </c>
      <c r="F72" s="49" t="s">
        <v>16</v>
      </c>
      <c r="G72" s="48">
        <v>50</v>
      </c>
    </row>
    <row r="73" spans="1:12" ht="84" customHeight="1" x14ac:dyDescent="0.3">
      <c r="A73" s="45" t="s">
        <v>338</v>
      </c>
      <c r="B73" s="55">
        <v>340</v>
      </c>
      <c r="C73" s="49" t="s">
        <v>6</v>
      </c>
      <c r="D73" s="49" t="s">
        <v>30</v>
      </c>
      <c r="E73" s="49" t="s">
        <v>99</v>
      </c>
      <c r="F73" s="49" t="s">
        <v>7</v>
      </c>
      <c r="G73" s="48">
        <f>G74</f>
        <v>0.5</v>
      </c>
    </row>
    <row r="74" spans="1:12" ht="124.5" customHeight="1" x14ac:dyDescent="0.3">
      <c r="A74" s="45" t="s">
        <v>10</v>
      </c>
      <c r="B74" s="55">
        <v>340</v>
      </c>
      <c r="C74" s="49" t="s">
        <v>6</v>
      </c>
      <c r="D74" s="49" t="s">
        <v>30</v>
      </c>
      <c r="E74" s="49" t="s">
        <v>99</v>
      </c>
      <c r="F74" s="49">
        <v>100</v>
      </c>
      <c r="G74" s="48">
        <v>0.5</v>
      </c>
    </row>
    <row r="75" spans="1:12" ht="56.25" x14ac:dyDescent="0.3">
      <c r="A75" s="45" t="s">
        <v>347</v>
      </c>
      <c r="B75" s="55">
        <v>340</v>
      </c>
      <c r="C75" s="49" t="s">
        <v>6</v>
      </c>
      <c r="D75" s="49" t="s">
        <v>30</v>
      </c>
      <c r="E75" s="49" t="s">
        <v>95</v>
      </c>
      <c r="F75" s="49" t="s">
        <v>7</v>
      </c>
      <c r="G75" s="48">
        <f>G76+G77</f>
        <v>1244.8000000000002</v>
      </c>
    </row>
    <row r="76" spans="1:12" ht="37.5" customHeight="1" x14ac:dyDescent="0.3">
      <c r="A76" s="45" t="s">
        <v>10</v>
      </c>
      <c r="B76" s="55">
        <v>340</v>
      </c>
      <c r="C76" s="49" t="s">
        <v>6</v>
      </c>
      <c r="D76" s="49" t="s">
        <v>30</v>
      </c>
      <c r="E76" s="49" t="s">
        <v>95</v>
      </c>
      <c r="F76" s="49" t="s">
        <v>11</v>
      </c>
      <c r="G76" s="48">
        <v>699.7</v>
      </c>
      <c r="L76" s="1" t="s">
        <v>278</v>
      </c>
    </row>
    <row r="77" spans="1:12" ht="39.75" customHeight="1" x14ac:dyDescent="0.3">
      <c r="A77" s="45" t="s">
        <v>15</v>
      </c>
      <c r="B77" s="55">
        <v>340</v>
      </c>
      <c r="C77" s="49" t="s">
        <v>6</v>
      </c>
      <c r="D77" s="49" t="s">
        <v>30</v>
      </c>
      <c r="E77" s="49" t="s">
        <v>95</v>
      </c>
      <c r="F77" s="49" t="s">
        <v>16</v>
      </c>
      <c r="G77" s="48">
        <v>545.1</v>
      </c>
    </row>
    <row r="78" spans="1:12" x14ac:dyDescent="0.3">
      <c r="A78" s="45" t="s">
        <v>83</v>
      </c>
      <c r="B78" s="55">
        <v>340</v>
      </c>
      <c r="C78" s="49" t="s">
        <v>6</v>
      </c>
      <c r="D78" s="49" t="s">
        <v>30</v>
      </c>
      <c r="E78" s="49" t="s">
        <v>100</v>
      </c>
      <c r="F78" s="49"/>
      <c r="G78" s="48">
        <f>G79</f>
        <v>258</v>
      </c>
    </row>
    <row r="79" spans="1:12" ht="37.5" x14ac:dyDescent="0.3">
      <c r="A79" s="45" t="s">
        <v>15</v>
      </c>
      <c r="B79" s="55">
        <v>340</v>
      </c>
      <c r="C79" s="49" t="s">
        <v>6</v>
      </c>
      <c r="D79" s="49" t="s">
        <v>30</v>
      </c>
      <c r="E79" s="49" t="s">
        <v>100</v>
      </c>
      <c r="F79" s="49" t="s">
        <v>16</v>
      </c>
      <c r="G79" s="48">
        <v>258</v>
      </c>
    </row>
    <row r="80" spans="1:12" ht="37.5" x14ac:dyDescent="0.3">
      <c r="A80" s="45" t="s">
        <v>237</v>
      </c>
      <c r="B80" s="55">
        <v>340</v>
      </c>
      <c r="C80" s="49" t="s">
        <v>6</v>
      </c>
      <c r="D80" s="49" t="s">
        <v>30</v>
      </c>
      <c r="E80" s="49" t="s">
        <v>236</v>
      </c>
      <c r="F80" s="49"/>
      <c r="G80" s="48">
        <f>G81</f>
        <v>121.5</v>
      </c>
    </row>
    <row r="81" spans="1:7" ht="37.5" x14ac:dyDescent="0.3">
      <c r="A81" s="45" t="s">
        <v>15</v>
      </c>
      <c r="B81" s="55">
        <v>340</v>
      </c>
      <c r="C81" s="49" t="s">
        <v>6</v>
      </c>
      <c r="D81" s="49" t="s">
        <v>30</v>
      </c>
      <c r="E81" s="49" t="s">
        <v>236</v>
      </c>
      <c r="F81" s="49">
        <v>200</v>
      </c>
      <c r="G81" s="48">
        <v>121.5</v>
      </c>
    </row>
    <row r="82" spans="1:7" ht="37.5" x14ac:dyDescent="0.3">
      <c r="A82" s="45" t="s">
        <v>155</v>
      </c>
      <c r="B82" s="55">
        <v>340</v>
      </c>
      <c r="C82" s="49" t="s">
        <v>13</v>
      </c>
      <c r="D82" s="59"/>
      <c r="E82" s="59" t="s">
        <v>7</v>
      </c>
      <c r="F82" s="59" t="s">
        <v>7</v>
      </c>
      <c r="G82" s="48">
        <f>G83+G90</f>
        <v>1816.2</v>
      </c>
    </row>
    <row r="83" spans="1:7" ht="66" customHeight="1" x14ac:dyDescent="0.3">
      <c r="A83" s="45" t="s">
        <v>34</v>
      </c>
      <c r="B83" s="55">
        <v>340</v>
      </c>
      <c r="C83" s="49" t="s">
        <v>13</v>
      </c>
      <c r="D83" s="49" t="s">
        <v>51</v>
      </c>
      <c r="E83" s="49" t="s">
        <v>7</v>
      </c>
      <c r="F83" s="49" t="s">
        <v>7</v>
      </c>
      <c r="G83" s="48">
        <f>G84</f>
        <v>1501.415</v>
      </c>
    </row>
    <row r="84" spans="1:7" ht="138.75" customHeight="1" x14ac:dyDescent="0.3">
      <c r="A84" s="60" t="s">
        <v>283</v>
      </c>
      <c r="B84" s="55">
        <v>340</v>
      </c>
      <c r="C84" s="49" t="s">
        <v>13</v>
      </c>
      <c r="D84" s="49" t="s">
        <v>51</v>
      </c>
      <c r="E84" s="51" t="s">
        <v>270</v>
      </c>
      <c r="F84" s="49"/>
      <c r="G84" s="48">
        <f>G85</f>
        <v>1501.415</v>
      </c>
    </row>
    <row r="85" spans="1:7" ht="99.75" customHeight="1" x14ac:dyDescent="0.3">
      <c r="A85" s="45" t="s">
        <v>282</v>
      </c>
      <c r="B85" s="55">
        <v>340</v>
      </c>
      <c r="C85" s="49" t="s">
        <v>13</v>
      </c>
      <c r="D85" s="49" t="s">
        <v>51</v>
      </c>
      <c r="E85" s="49" t="s">
        <v>284</v>
      </c>
      <c r="F85" s="49"/>
      <c r="G85" s="48">
        <f>G86</f>
        <v>1501.415</v>
      </c>
    </row>
    <row r="86" spans="1:7" ht="87" customHeight="1" x14ac:dyDescent="0.3">
      <c r="A86" s="45" t="s">
        <v>286</v>
      </c>
      <c r="B86" s="55">
        <v>340</v>
      </c>
      <c r="C86" s="49" t="s">
        <v>13</v>
      </c>
      <c r="D86" s="49" t="s">
        <v>51</v>
      </c>
      <c r="E86" s="49" t="s">
        <v>285</v>
      </c>
      <c r="F86" s="49"/>
      <c r="G86" s="48">
        <f>G87</f>
        <v>1501.415</v>
      </c>
    </row>
    <row r="87" spans="1:7" ht="75" x14ac:dyDescent="0.3">
      <c r="A87" s="45" t="s">
        <v>219</v>
      </c>
      <c r="B87" s="55">
        <v>340</v>
      </c>
      <c r="C87" s="49" t="s">
        <v>13</v>
      </c>
      <c r="D87" s="49" t="s">
        <v>51</v>
      </c>
      <c r="E87" s="49" t="s">
        <v>318</v>
      </c>
      <c r="F87" s="49"/>
      <c r="G87" s="48">
        <f>G88+G89</f>
        <v>1501.415</v>
      </c>
    </row>
    <row r="88" spans="1:7" ht="117.75" customHeight="1" x14ac:dyDescent="0.3">
      <c r="A88" s="45" t="s">
        <v>10</v>
      </c>
      <c r="B88" s="55">
        <v>340</v>
      </c>
      <c r="C88" s="49" t="s">
        <v>13</v>
      </c>
      <c r="D88" s="49" t="s">
        <v>51</v>
      </c>
      <c r="E88" s="49" t="s">
        <v>318</v>
      </c>
      <c r="F88" s="49" t="s">
        <v>11</v>
      </c>
      <c r="G88" s="48">
        <v>1489.415</v>
      </c>
    </row>
    <row r="89" spans="1:7" ht="37.5" x14ac:dyDescent="0.3">
      <c r="A89" s="45" t="s">
        <v>15</v>
      </c>
      <c r="B89" s="55">
        <v>340</v>
      </c>
      <c r="C89" s="49" t="s">
        <v>13</v>
      </c>
      <c r="D89" s="49" t="s">
        <v>51</v>
      </c>
      <c r="E89" s="49" t="s">
        <v>318</v>
      </c>
      <c r="F89" s="49" t="s">
        <v>16</v>
      </c>
      <c r="G89" s="48">
        <v>12</v>
      </c>
    </row>
    <row r="90" spans="1:7" ht="56.25" x14ac:dyDescent="0.3">
      <c r="A90" s="61" t="s">
        <v>268</v>
      </c>
      <c r="B90" s="55">
        <v>340</v>
      </c>
      <c r="C90" s="51" t="s">
        <v>13</v>
      </c>
      <c r="D90" s="51" t="s">
        <v>68</v>
      </c>
      <c r="E90" s="51"/>
      <c r="F90" s="51"/>
      <c r="G90" s="48">
        <f>G91</f>
        <v>314.78500000000003</v>
      </c>
    </row>
    <row r="91" spans="1:7" ht="93" customHeight="1" x14ac:dyDescent="0.3">
      <c r="A91" s="45" t="s">
        <v>269</v>
      </c>
      <c r="B91" s="55">
        <v>340</v>
      </c>
      <c r="C91" s="51" t="s">
        <v>13</v>
      </c>
      <c r="D91" s="51" t="s">
        <v>68</v>
      </c>
      <c r="E91" s="51" t="s">
        <v>196</v>
      </c>
      <c r="F91" s="51"/>
      <c r="G91" s="48">
        <f>G92</f>
        <v>314.78500000000003</v>
      </c>
    </row>
    <row r="92" spans="1:7" ht="93.75" x14ac:dyDescent="0.3">
      <c r="A92" s="45" t="s">
        <v>264</v>
      </c>
      <c r="B92" s="55">
        <v>340</v>
      </c>
      <c r="C92" s="51" t="s">
        <v>13</v>
      </c>
      <c r="D92" s="51" t="s">
        <v>68</v>
      </c>
      <c r="E92" s="51" t="s">
        <v>265</v>
      </c>
      <c r="F92" s="51"/>
      <c r="G92" s="48">
        <f>G93</f>
        <v>314.78500000000003</v>
      </c>
    </row>
    <row r="93" spans="1:7" ht="58.5" customHeight="1" x14ac:dyDescent="0.3">
      <c r="A93" s="45" t="s">
        <v>197</v>
      </c>
      <c r="B93" s="55">
        <v>340</v>
      </c>
      <c r="C93" s="51" t="s">
        <v>13</v>
      </c>
      <c r="D93" s="51" t="s">
        <v>68</v>
      </c>
      <c r="E93" s="51" t="s">
        <v>266</v>
      </c>
      <c r="F93" s="51"/>
      <c r="G93" s="48">
        <f>G94</f>
        <v>314.78500000000003</v>
      </c>
    </row>
    <row r="94" spans="1:7" ht="60" customHeight="1" x14ac:dyDescent="0.3">
      <c r="A94" s="45" t="s">
        <v>276</v>
      </c>
      <c r="B94" s="55">
        <v>340</v>
      </c>
      <c r="C94" s="51" t="s">
        <v>13</v>
      </c>
      <c r="D94" s="51" t="s">
        <v>68</v>
      </c>
      <c r="E94" s="51" t="s">
        <v>275</v>
      </c>
      <c r="F94" s="51"/>
      <c r="G94" s="48">
        <f>G95+G96</f>
        <v>314.78500000000003</v>
      </c>
    </row>
    <row r="95" spans="1:7" ht="89.25" customHeight="1" x14ac:dyDescent="0.3">
      <c r="A95" s="45" t="s">
        <v>10</v>
      </c>
      <c r="B95" s="55">
        <v>340</v>
      </c>
      <c r="C95" s="51" t="s">
        <v>13</v>
      </c>
      <c r="D95" s="51" t="s">
        <v>68</v>
      </c>
      <c r="E95" s="51" t="s">
        <v>275</v>
      </c>
      <c r="F95" s="51" t="s">
        <v>11</v>
      </c>
      <c r="G95" s="48">
        <v>314.78500000000003</v>
      </c>
    </row>
    <row r="96" spans="1:7" ht="38.25" hidden="1" customHeight="1" x14ac:dyDescent="0.3">
      <c r="A96" s="45" t="s">
        <v>15</v>
      </c>
      <c r="B96" s="55">
        <v>340</v>
      </c>
      <c r="C96" s="51" t="s">
        <v>13</v>
      </c>
      <c r="D96" s="51" t="s">
        <v>68</v>
      </c>
      <c r="E96" s="51" t="s">
        <v>275</v>
      </c>
      <c r="F96" s="51" t="s">
        <v>16</v>
      </c>
      <c r="G96" s="48"/>
    </row>
    <row r="97" spans="1:7" x14ac:dyDescent="0.3">
      <c r="A97" s="45" t="s">
        <v>61</v>
      </c>
      <c r="B97" s="55">
        <v>340</v>
      </c>
      <c r="C97" s="49" t="s">
        <v>21</v>
      </c>
      <c r="D97" s="49"/>
      <c r="E97" s="49" t="s">
        <v>7</v>
      </c>
      <c r="F97" s="49" t="s">
        <v>7</v>
      </c>
      <c r="G97" s="48">
        <f>G98+G101</f>
        <v>16263.1</v>
      </c>
    </row>
    <row r="98" spans="1:7" ht="16.5" customHeight="1" x14ac:dyDescent="0.3">
      <c r="A98" s="45" t="s">
        <v>84</v>
      </c>
      <c r="B98" s="55">
        <v>340</v>
      </c>
      <c r="C98" s="49" t="s">
        <v>21</v>
      </c>
      <c r="D98" s="49" t="s">
        <v>24</v>
      </c>
      <c r="E98" s="49" t="s">
        <v>7</v>
      </c>
      <c r="F98" s="49" t="s">
        <v>7</v>
      </c>
      <c r="G98" s="48">
        <f>G99</f>
        <v>676.1</v>
      </c>
    </row>
    <row r="99" spans="1:7" ht="120.75" customHeight="1" x14ac:dyDescent="0.3">
      <c r="A99" s="60" t="s">
        <v>339</v>
      </c>
      <c r="B99" s="55">
        <v>340</v>
      </c>
      <c r="C99" s="49" t="s">
        <v>21</v>
      </c>
      <c r="D99" s="49" t="s">
        <v>24</v>
      </c>
      <c r="E99" s="49" t="s">
        <v>319</v>
      </c>
      <c r="F99" s="49"/>
      <c r="G99" s="48">
        <f>G100</f>
        <v>676.1</v>
      </c>
    </row>
    <row r="100" spans="1:7" ht="39.75" customHeight="1" x14ac:dyDescent="0.3">
      <c r="A100" s="45" t="s">
        <v>15</v>
      </c>
      <c r="B100" s="55">
        <v>340</v>
      </c>
      <c r="C100" s="49" t="s">
        <v>21</v>
      </c>
      <c r="D100" s="49" t="s">
        <v>24</v>
      </c>
      <c r="E100" s="49" t="s">
        <v>319</v>
      </c>
      <c r="F100" s="49" t="s">
        <v>16</v>
      </c>
      <c r="G100" s="48">
        <v>676.1</v>
      </c>
    </row>
    <row r="101" spans="1:7" x14ac:dyDescent="0.3">
      <c r="A101" s="45" t="s">
        <v>35</v>
      </c>
      <c r="B101" s="55">
        <v>340</v>
      </c>
      <c r="C101" s="49" t="s">
        <v>21</v>
      </c>
      <c r="D101" s="49" t="s">
        <v>51</v>
      </c>
      <c r="E101" s="49" t="s">
        <v>7</v>
      </c>
      <c r="F101" s="49" t="s">
        <v>7</v>
      </c>
      <c r="G101" s="48">
        <f>G102+G105</f>
        <v>15587</v>
      </c>
    </row>
    <row r="102" spans="1:7" x14ac:dyDescent="0.3">
      <c r="A102" s="45" t="s">
        <v>62</v>
      </c>
      <c r="B102" s="55">
        <v>340</v>
      </c>
      <c r="C102" s="49" t="s">
        <v>21</v>
      </c>
      <c r="D102" s="49" t="s">
        <v>51</v>
      </c>
      <c r="E102" s="49" t="s">
        <v>112</v>
      </c>
      <c r="F102" s="49"/>
      <c r="G102" s="48">
        <f>G103</f>
        <v>2387</v>
      </c>
    </row>
    <row r="103" spans="1:7" ht="81" customHeight="1" x14ac:dyDescent="0.3">
      <c r="A103" s="45" t="s">
        <v>53</v>
      </c>
      <c r="B103" s="55">
        <v>340</v>
      </c>
      <c r="C103" s="49" t="s">
        <v>21</v>
      </c>
      <c r="D103" s="49" t="s">
        <v>51</v>
      </c>
      <c r="E103" s="49" t="s">
        <v>216</v>
      </c>
      <c r="F103" s="49" t="s">
        <v>7</v>
      </c>
      <c r="G103" s="48">
        <f>G104</f>
        <v>2387</v>
      </c>
    </row>
    <row r="104" spans="1:7" ht="37.5" x14ac:dyDescent="0.3">
      <c r="A104" s="45" t="s">
        <v>15</v>
      </c>
      <c r="B104" s="55">
        <v>340</v>
      </c>
      <c r="C104" s="49" t="s">
        <v>21</v>
      </c>
      <c r="D104" s="49" t="s">
        <v>51</v>
      </c>
      <c r="E104" s="49" t="s">
        <v>216</v>
      </c>
      <c r="F104" s="49" t="s">
        <v>16</v>
      </c>
      <c r="G104" s="48">
        <v>2387</v>
      </c>
    </row>
    <row r="105" spans="1:7" ht="93.75" customHeight="1" x14ac:dyDescent="0.3">
      <c r="A105" s="45" t="s">
        <v>247</v>
      </c>
      <c r="B105" s="55">
        <v>340</v>
      </c>
      <c r="C105" s="49" t="s">
        <v>21</v>
      </c>
      <c r="D105" s="49" t="s">
        <v>51</v>
      </c>
      <c r="E105" s="49" t="s">
        <v>234</v>
      </c>
      <c r="F105" s="49" t="s">
        <v>7</v>
      </c>
      <c r="G105" s="48">
        <f>G106</f>
        <v>13200</v>
      </c>
    </row>
    <row r="106" spans="1:7" x14ac:dyDescent="0.3">
      <c r="A106" s="62" t="s">
        <v>85</v>
      </c>
      <c r="B106" s="55">
        <v>340</v>
      </c>
      <c r="C106" s="49" t="s">
        <v>21</v>
      </c>
      <c r="D106" s="49" t="s">
        <v>51</v>
      </c>
      <c r="E106" s="63" t="s">
        <v>239</v>
      </c>
      <c r="F106" s="49"/>
      <c r="G106" s="48">
        <f>G107</f>
        <v>13200</v>
      </c>
    </row>
    <row r="107" spans="1:7" ht="36.75" customHeight="1" x14ac:dyDescent="0.3">
      <c r="A107" s="45" t="s">
        <v>15</v>
      </c>
      <c r="B107" s="55">
        <v>340</v>
      </c>
      <c r="C107" s="49" t="s">
        <v>21</v>
      </c>
      <c r="D107" s="49" t="s">
        <v>51</v>
      </c>
      <c r="E107" s="63" t="s">
        <v>239</v>
      </c>
      <c r="F107" s="49" t="s">
        <v>16</v>
      </c>
      <c r="G107" s="48">
        <v>13200</v>
      </c>
    </row>
    <row r="108" spans="1:7" ht="19.5" x14ac:dyDescent="0.3">
      <c r="A108" s="45" t="s">
        <v>60</v>
      </c>
      <c r="B108" s="55">
        <v>340</v>
      </c>
      <c r="C108" s="49" t="s">
        <v>24</v>
      </c>
      <c r="D108" s="59"/>
      <c r="E108" s="59" t="s">
        <v>7</v>
      </c>
      <c r="F108" s="59" t="s">
        <v>7</v>
      </c>
      <c r="G108" s="48">
        <f t="shared" ref="G108:G113" si="0">G109</f>
        <v>2253</v>
      </c>
    </row>
    <row r="109" spans="1:7" x14ac:dyDescent="0.3">
      <c r="A109" s="45" t="s">
        <v>36</v>
      </c>
      <c r="B109" s="55">
        <v>340</v>
      </c>
      <c r="C109" s="49" t="s">
        <v>24</v>
      </c>
      <c r="D109" s="49" t="s">
        <v>6</v>
      </c>
      <c r="E109" s="49" t="s">
        <v>7</v>
      </c>
      <c r="F109" s="49" t="s">
        <v>7</v>
      </c>
      <c r="G109" s="48">
        <f t="shared" si="0"/>
        <v>2253</v>
      </c>
    </row>
    <row r="110" spans="1:7" ht="112.5" x14ac:dyDescent="0.3">
      <c r="A110" s="45" t="s">
        <v>52</v>
      </c>
      <c r="B110" s="55">
        <v>340</v>
      </c>
      <c r="C110" s="49" t="s">
        <v>24</v>
      </c>
      <c r="D110" s="49" t="s">
        <v>6</v>
      </c>
      <c r="E110" s="49" t="s">
        <v>105</v>
      </c>
      <c r="F110" s="56" t="s">
        <v>7</v>
      </c>
      <c r="G110" s="48">
        <f t="shared" si="0"/>
        <v>2253</v>
      </c>
    </row>
    <row r="111" spans="1:7" ht="98.25" customHeight="1" x14ac:dyDescent="0.3">
      <c r="A111" s="45" t="s">
        <v>281</v>
      </c>
      <c r="B111" s="55">
        <v>340</v>
      </c>
      <c r="C111" s="49" t="s">
        <v>24</v>
      </c>
      <c r="D111" s="49" t="s">
        <v>6</v>
      </c>
      <c r="E111" s="49" t="s">
        <v>279</v>
      </c>
      <c r="F111" s="56"/>
      <c r="G111" s="48">
        <f t="shared" si="0"/>
        <v>2253</v>
      </c>
    </row>
    <row r="112" spans="1:7" ht="75" x14ac:dyDescent="0.3">
      <c r="A112" s="60" t="s">
        <v>102</v>
      </c>
      <c r="B112" s="55">
        <v>340</v>
      </c>
      <c r="C112" s="49" t="s">
        <v>24</v>
      </c>
      <c r="D112" s="49" t="s">
        <v>6</v>
      </c>
      <c r="E112" s="64" t="s">
        <v>280</v>
      </c>
      <c r="F112" s="56" t="s">
        <v>7</v>
      </c>
      <c r="G112" s="48">
        <f t="shared" si="0"/>
        <v>2253</v>
      </c>
    </row>
    <row r="113" spans="1:16" ht="37.5" x14ac:dyDescent="0.3">
      <c r="A113" s="60" t="s">
        <v>103</v>
      </c>
      <c r="B113" s="55">
        <v>340</v>
      </c>
      <c r="C113" s="49" t="s">
        <v>24</v>
      </c>
      <c r="D113" s="49" t="s">
        <v>6</v>
      </c>
      <c r="E113" s="64" t="s">
        <v>104</v>
      </c>
      <c r="F113" s="56"/>
      <c r="G113" s="48">
        <f t="shared" si="0"/>
        <v>2253</v>
      </c>
    </row>
    <row r="114" spans="1:16" ht="56.25" x14ac:dyDescent="0.3">
      <c r="A114" s="60" t="s">
        <v>40</v>
      </c>
      <c r="B114" s="55">
        <v>340</v>
      </c>
      <c r="C114" s="49" t="s">
        <v>24</v>
      </c>
      <c r="D114" s="49" t="s">
        <v>6</v>
      </c>
      <c r="E114" s="64" t="s">
        <v>104</v>
      </c>
      <c r="F114" s="49" t="s">
        <v>41</v>
      </c>
      <c r="G114" s="48">
        <v>2253</v>
      </c>
    </row>
    <row r="115" spans="1:16" ht="19.5" x14ac:dyDescent="0.3">
      <c r="A115" s="45" t="s">
        <v>63</v>
      </c>
      <c r="B115" s="55">
        <v>340</v>
      </c>
      <c r="C115" s="49" t="s">
        <v>26</v>
      </c>
      <c r="D115" s="59"/>
      <c r="E115" s="65" t="s">
        <v>7</v>
      </c>
      <c r="F115" s="59" t="s">
        <v>7</v>
      </c>
      <c r="G115" s="48">
        <f t="shared" ref="G115:G120" si="1">G116</f>
        <v>2005</v>
      </c>
    </row>
    <row r="116" spans="1:16" ht="37.5" x14ac:dyDescent="0.3">
      <c r="A116" s="45" t="s">
        <v>38</v>
      </c>
      <c r="B116" s="55">
        <v>340</v>
      </c>
      <c r="C116" s="49" t="s">
        <v>26</v>
      </c>
      <c r="D116" s="49" t="s">
        <v>13</v>
      </c>
      <c r="E116" s="56"/>
      <c r="F116" s="49" t="s">
        <v>7</v>
      </c>
      <c r="G116" s="48">
        <f t="shared" si="1"/>
        <v>2005</v>
      </c>
    </row>
    <row r="117" spans="1:16" ht="56.25" x14ac:dyDescent="0.3">
      <c r="A117" s="45" t="s">
        <v>262</v>
      </c>
      <c r="B117" s="57">
        <v>340</v>
      </c>
      <c r="C117" s="49" t="s">
        <v>26</v>
      </c>
      <c r="D117" s="49" t="s">
        <v>13</v>
      </c>
      <c r="E117" s="49" t="s">
        <v>113</v>
      </c>
      <c r="F117" s="49" t="s">
        <v>7</v>
      </c>
      <c r="G117" s="48">
        <f t="shared" si="1"/>
        <v>2005</v>
      </c>
    </row>
    <row r="118" spans="1:16" ht="75" x14ac:dyDescent="0.3">
      <c r="A118" s="45" t="s">
        <v>274</v>
      </c>
      <c r="B118" s="57">
        <v>340</v>
      </c>
      <c r="C118" s="49" t="s">
        <v>26</v>
      </c>
      <c r="D118" s="49" t="s">
        <v>13</v>
      </c>
      <c r="E118" s="49" t="s">
        <v>273</v>
      </c>
      <c r="F118" s="49"/>
      <c r="G118" s="48">
        <f t="shared" si="1"/>
        <v>2005</v>
      </c>
    </row>
    <row r="119" spans="1:16" ht="37.5" x14ac:dyDescent="0.3">
      <c r="A119" s="66" t="s">
        <v>114</v>
      </c>
      <c r="B119" s="57">
        <v>340</v>
      </c>
      <c r="C119" s="49" t="s">
        <v>26</v>
      </c>
      <c r="D119" s="49" t="s">
        <v>13</v>
      </c>
      <c r="E119" s="49" t="s">
        <v>240</v>
      </c>
      <c r="F119" s="49"/>
      <c r="G119" s="48">
        <f t="shared" si="1"/>
        <v>2005</v>
      </c>
    </row>
    <row r="120" spans="1:16" ht="37.5" x14ac:dyDescent="0.3">
      <c r="A120" s="66" t="s">
        <v>220</v>
      </c>
      <c r="B120" s="57">
        <v>340</v>
      </c>
      <c r="C120" s="49" t="s">
        <v>26</v>
      </c>
      <c r="D120" s="49" t="s">
        <v>13</v>
      </c>
      <c r="E120" s="49" t="s">
        <v>241</v>
      </c>
      <c r="F120" s="49"/>
      <c r="G120" s="48">
        <f t="shared" si="1"/>
        <v>2005</v>
      </c>
    </row>
    <row r="121" spans="1:16" ht="37.5" x14ac:dyDescent="0.3">
      <c r="A121" s="45" t="s">
        <v>15</v>
      </c>
      <c r="B121" s="57">
        <v>340</v>
      </c>
      <c r="C121" s="49" t="s">
        <v>26</v>
      </c>
      <c r="D121" s="49" t="s">
        <v>13</v>
      </c>
      <c r="E121" s="49" t="s">
        <v>241</v>
      </c>
      <c r="F121" s="49" t="s">
        <v>16</v>
      </c>
      <c r="G121" s="48">
        <v>2005</v>
      </c>
      <c r="L121" s="17"/>
      <c r="P121" s="1" t="s">
        <v>278</v>
      </c>
    </row>
    <row r="122" spans="1:16" x14ac:dyDescent="0.3">
      <c r="A122" s="45" t="s">
        <v>213</v>
      </c>
      <c r="B122" s="55">
        <v>340</v>
      </c>
      <c r="C122" s="51" t="s">
        <v>54</v>
      </c>
      <c r="D122" s="51"/>
      <c r="E122" s="49"/>
      <c r="F122" s="49"/>
      <c r="G122" s="48">
        <f>G123+G135+G153</f>
        <v>41473.055999999997</v>
      </c>
    </row>
    <row r="123" spans="1:16" x14ac:dyDescent="0.3">
      <c r="A123" s="45" t="s">
        <v>287</v>
      </c>
      <c r="B123" s="55">
        <v>340</v>
      </c>
      <c r="C123" s="49" t="s">
        <v>54</v>
      </c>
      <c r="D123" s="51" t="s">
        <v>13</v>
      </c>
      <c r="E123" s="56" t="s">
        <v>7</v>
      </c>
      <c r="F123" s="49"/>
      <c r="G123" s="67">
        <f>G124</f>
        <v>18911.8</v>
      </c>
    </row>
    <row r="124" spans="1:16" ht="54.75" customHeight="1" x14ac:dyDescent="0.3">
      <c r="A124" s="45" t="s">
        <v>248</v>
      </c>
      <c r="B124" s="55">
        <v>340</v>
      </c>
      <c r="C124" s="49" t="s">
        <v>54</v>
      </c>
      <c r="D124" s="51" t="s">
        <v>13</v>
      </c>
      <c r="E124" s="49" t="s">
        <v>159</v>
      </c>
      <c r="F124" s="49"/>
      <c r="G124" s="67">
        <f>G125</f>
        <v>18911.8</v>
      </c>
      <c r="L124" s="17"/>
    </row>
    <row r="125" spans="1:16" ht="37.5" x14ac:dyDescent="0.3">
      <c r="A125" s="45" t="s">
        <v>249</v>
      </c>
      <c r="B125" s="55">
        <v>340</v>
      </c>
      <c r="C125" s="49" t="s">
        <v>54</v>
      </c>
      <c r="D125" s="51" t="s">
        <v>13</v>
      </c>
      <c r="E125" s="51" t="s">
        <v>181</v>
      </c>
      <c r="F125" s="49"/>
      <c r="G125" s="67">
        <f>G126</f>
        <v>18911.8</v>
      </c>
    </row>
    <row r="126" spans="1:16" ht="56.25" x14ac:dyDescent="0.3">
      <c r="A126" s="45" t="s">
        <v>182</v>
      </c>
      <c r="B126" s="55">
        <v>340</v>
      </c>
      <c r="C126" s="49" t="s">
        <v>54</v>
      </c>
      <c r="D126" s="51" t="s">
        <v>13</v>
      </c>
      <c r="E126" s="51" t="s">
        <v>183</v>
      </c>
      <c r="F126" s="49"/>
      <c r="G126" s="67">
        <f>G127+G131</f>
        <v>18911.8</v>
      </c>
    </row>
    <row r="127" spans="1:16" ht="93.75" x14ac:dyDescent="0.3">
      <c r="A127" s="45" t="s">
        <v>187</v>
      </c>
      <c r="B127" s="55">
        <v>340</v>
      </c>
      <c r="C127" s="49" t="s">
        <v>54</v>
      </c>
      <c r="D127" s="51" t="s">
        <v>13</v>
      </c>
      <c r="E127" s="51" t="s">
        <v>359</v>
      </c>
      <c r="F127" s="49"/>
      <c r="G127" s="48">
        <f>G128+G129</f>
        <v>18911.8</v>
      </c>
      <c r="L127" s="17"/>
    </row>
    <row r="128" spans="1:16" ht="56.25" x14ac:dyDescent="0.3">
      <c r="A128" s="45" t="s">
        <v>40</v>
      </c>
      <c r="B128" s="55">
        <v>340</v>
      </c>
      <c r="C128" s="49" t="s">
        <v>54</v>
      </c>
      <c r="D128" s="51" t="s">
        <v>13</v>
      </c>
      <c r="E128" s="51" t="s">
        <v>359</v>
      </c>
      <c r="F128" s="49">
        <v>600</v>
      </c>
      <c r="G128" s="48">
        <v>18832.599999999999</v>
      </c>
    </row>
    <row r="129" spans="1:12" x14ac:dyDescent="0.3">
      <c r="A129" s="45" t="s">
        <v>55</v>
      </c>
      <c r="B129" s="55">
        <v>340</v>
      </c>
      <c r="C129" s="49" t="s">
        <v>54</v>
      </c>
      <c r="D129" s="51" t="s">
        <v>13</v>
      </c>
      <c r="E129" s="51" t="s">
        <v>186</v>
      </c>
      <c r="F129" s="49"/>
      <c r="G129" s="48">
        <f>G130</f>
        <v>79.2</v>
      </c>
    </row>
    <row r="130" spans="1:12" ht="56.25" x14ac:dyDescent="0.3">
      <c r="A130" s="45" t="s">
        <v>40</v>
      </c>
      <c r="B130" s="55">
        <v>340</v>
      </c>
      <c r="C130" s="49" t="s">
        <v>54</v>
      </c>
      <c r="D130" s="51" t="s">
        <v>13</v>
      </c>
      <c r="E130" s="51" t="s">
        <v>186</v>
      </c>
      <c r="F130" s="49">
        <v>600</v>
      </c>
      <c r="G130" s="48">
        <v>79.2</v>
      </c>
      <c r="L130" s="17"/>
    </row>
    <row r="131" spans="1:12" ht="56.25" hidden="1" customHeight="1" x14ac:dyDescent="0.3">
      <c r="A131" s="45" t="s">
        <v>190</v>
      </c>
      <c r="B131" s="55">
        <v>340</v>
      </c>
      <c r="C131" s="49" t="s">
        <v>54</v>
      </c>
      <c r="D131" s="51" t="s">
        <v>13</v>
      </c>
      <c r="E131" s="51" t="s">
        <v>188</v>
      </c>
      <c r="F131" s="49"/>
      <c r="G131" s="48">
        <f>G132+G133</f>
        <v>0</v>
      </c>
    </row>
    <row r="132" spans="1:12" ht="56.25" hidden="1" x14ac:dyDescent="0.3">
      <c r="A132" s="45" t="s">
        <v>40</v>
      </c>
      <c r="B132" s="55">
        <v>340</v>
      </c>
      <c r="C132" s="49" t="s">
        <v>54</v>
      </c>
      <c r="D132" s="51" t="s">
        <v>13</v>
      </c>
      <c r="E132" s="51" t="s">
        <v>188</v>
      </c>
      <c r="F132" s="49">
        <v>600</v>
      </c>
      <c r="G132" s="48"/>
    </row>
    <row r="133" spans="1:12" hidden="1" x14ac:dyDescent="0.3">
      <c r="A133" s="45" t="s">
        <v>55</v>
      </c>
      <c r="B133" s="55">
        <v>340</v>
      </c>
      <c r="C133" s="49" t="s">
        <v>54</v>
      </c>
      <c r="D133" s="51" t="s">
        <v>13</v>
      </c>
      <c r="E133" s="51" t="s">
        <v>189</v>
      </c>
      <c r="F133" s="49"/>
      <c r="G133" s="48">
        <f>G134</f>
        <v>0</v>
      </c>
    </row>
    <row r="134" spans="1:12" ht="56.25" hidden="1" x14ac:dyDescent="0.3">
      <c r="A134" s="45" t="s">
        <v>40</v>
      </c>
      <c r="B134" s="55">
        <v>340</v>
      </c>
      <c r="C134" s="49" t="s">
        <v>54</v>
      </c>
      <c r="D134" s="51" t="s">
        <v>13</v>
      </c>
      <c r="E134" s="51" t="s">
        <v>189</v>
      </c>
      <c r="F134" s="49">
        <v>600</v>
      </c>
      <c r="G134" s="48"/>
    </row>
    <row r="135" spans="1:12" ht="37.5" x14ac:dyDescent="0.3">
      <c r="A135" s="45" t="s">
        <v>43</v>
      </c>
      <c r="B135" s="55">
        <v>340</v>
      </c>
      <c r="C135" s="49" t="s">
        <v>54</v>
      </c>
      <c r="D135" s="49" t="s">
        <v>54</v>
      </c>
      <c r="E135" s="49" t="s">
        <v>7</v>
      </c>
      <c r="F135" s="49" t="s">
        <v>7</v>
      </c>
      <c r="G135" s="48">
        <f>G141+G146+G136</f>
        <v>21961.256000000001</v>
      </c>
    </row>
    <row r="136" spans="1:12" ht="93.75" x14ac:dyDescent="0.3">
      <c r="A136" s="45" t="s">
        <v>294</v>
      </c>
      <c r="B136" s="57">
        <v>340</v>
      </c>
      <c r="C136" s="49" t="s">
        <v>54</v>
      </c>
      <c r="D136" s="49" t="s">
        <v>54</v>
      </c>
      <c r="E136" s="51" t="s">
        <v>295</v>
      </c>
      <c r="F136" s="49" t="s">
        <v>7</v>
      </c>
      <c r="G136" s="48">
        <f>G137</f>
        <v>635</v>
      </c>
    </row>
    <row r="137" spans="1:12" ht="56.25" x14ac:dyDescent="0.3">
      <c r="A137" s="45" t="s">
        <v>296</v>
      </c>
      <c r="B137" s="57">
        <v>340</v>
      </c>
      <c r="C137" s="49" t="s">
        <v>54</v>
      </c>
      <c r="D137" s="49" t="s">
        <v>54</v>
      </c>
      <c r="E137" s="51" t="s">
        <v>297</v>
      </c>
      <c r="F137" s="49" t="s">
        <v>7</v>
      </c>
      <c r="G137" s="48">
        <f>G138</f>
        <v>635</v>
      </c>
    </row>
    <row r="138" spans="1:12" ht="37.5" x14ac:dyDescent="0.3">
      <c r="A138" s="45" t="s">
        <v>65</v>
      </c>
      <c r="B138" s="57">
        <v>340</v>
      </c>
      <c r="C138" s="49" t="s">
        <v>54</v>
      </c>
      <c r="D138" s="49" t="s">
        <v>54</v>
      </c>
      <c r="E138" s="51" t="s">
        <v>298</v>
      </c>
      <c r="F138" s="49"/>
      <c r="G138" s="48">
        <f>G139+G140</f>
        <v>635</v>
      </c>
    </row>
    <row r="139" spans="1:12" ht="37.5" x14ac:dyDescent="0.3">
      <c r="A139" s="45" t="s">
        <v>15</v>
      </c>
      <c r="B139" s="57">
        <v>340</v>
      </c>
      <c r="C139" s="49" t="s">
        <v>54</v>
      </c>
      <c r="D139" s="49" t="s">
        <v>54</v>
      </c>
      <c r="E139" s="51" t="s">
        <v>298</v>
      </c>
      <c r="F139" s="49" t="s">
        <v>16</v>
      </c>
      <c r="G139" s="48">
        <v>600</v>
      </c>
    </row>
    <row r="140" spans="1:12" ht="56.25" x14ac:dyDescent="0.3">
      <c r="A140" s="45" t="s">
        <v>64</v>
      </c>
      <c r="B140" s="55">
        <v>340</v>
      </c>
      <c r="C140" s="51" t="s">
        <v>54</v>
      </c>
      <c r="D140" s="51" t="s">
        <v>54</v>
      </c>
      <c r="E140" s="51" t="s">
        <v>298</v>
      </c>
      <c r="F140" s="49">
        <v>600</v>
      </c>
      <c r="G140" s="48">
        <v>35</v>
      </c>
    </row>
    <row r="141" spans="1:12" ht="78.75" customHeight="1" x14ac:dyDescent="0.3">
      <c r="A141" s="45" t="s">
        <v>269</v>
      </c>
      <c r="B141" s="55">
        <v>340</v>
      </c>
      <c r="C141" s="49" t="s">
        <v>54</v>
      </c>
      <c r="D141" s="49" t="s">
        <v>54</v>
      </c>
      <c r="E141" s="51" t="s">
        <v>196</v>
      </c>
      <c r="F141" s="49" t="s">
        <v>7</v>
      </c>
      <c r="G141" s="48">
        <f>G142</f>
        <v>200</v>
      </c>
    </row>
    <row r="142" spans="1:12" ht="87" customHeight="1" x14ac:dyDescent="0.3">
      <c r="A142" s="45" t="s">
        <v>264</v>
      </c>
      <c r="B142" s="55">
        <v>340</v>
      </c>
      <c r="C142" s="51" t="s">
        <v>54</v>
      </c>
      <c r="D142" s="51" t="s">
        <v>54</v>
      </c>
      <c r="E142" s="51" t="s">
        <v>265</v>
      </c>
      <c r="F142" s="51"/>
      <c r="G142" s="48">
        <f>G143</f>
        <v>200</v>
      </c>
    </row>
    <row r="143" spans="1:12" ht="65.25" customHeight="1" x14ac:dyDescent="0.3">
      <c r="A143" s="45" t="s">
        <v>197</v>
      </c>
      <c r="B143" s="55">
        <v>340</v>
      </c>
      <c r="C143" s="51" t="s">
        <v>54</v>
      </c>
      <c r="D143" s="51" t="s">
        <v>54</v>
      </c>
      <c r="E143" s="51" t="s">
        <v>266</v>
      </c>
      <c r="F143" s="49"/>
      <c r="G143" s="48">
        <f>G144</f>
        <v>200</v>
      </c>
    </row>
    <row r="144" spans="1:12" x14ac:dyDescent="0.3">
      <c r="A144" s="45" t="s">
        <v>37</v>
      </c>
      <c r="B144" s="57">
        <v>340</v>
      </c>
      <c r="C144" s="49" t="s">
        <v>54</v>
      </c>
      <c r="D144" s="49" t="s">
        <v>54</v>
      </c>
      <c r="E144" s="51" t="s">
        <v>267</v>
      </c>
      <c r="F144" s="49" t="s">
        <v>7</v>
      </c>
      <c r="G144" s="48">
        <f>G145</f>
        <v>200</v>
      </c>
    </row>
    <row r="145" spans="1:12" ht="37.5" x14ac:dyDescent="0.3">
      <c r="A145" s="45" t="s">
        <v>15</v>
      </c>
      <c r="B145" s="57">
        <v>340</v>
      </c>
      <c r="C145" s="49" t="s">
        <v>54</v>
      </c>
      <c r="D145" s="49" t="s">
        <v>54</v>
      </c>
      <c r="E145" s="51" t="s">
        <v>267</v>
      </c>
      <c r="F145" s="49" t="s">
        <v>16</v>
      </c>
      <c r="G145" s="48">
        <v>200</v>
      </c>
    </row>
    <row r="146" spans="1:12" ht="80.25" customHeight="1" x14ac:dyDescent="0.3">
      <c r="A146" s="45" t="s">
        <v>277</v>
      </c>
      <c r="B146" s="55">
        <v>340</v>
      </c>
      <c r="C146" s="51" t="s">
        <v>54</v>
      </c>
      <c r="D146" s="51" t="s">
        <v>54</v>
      </c>
      <c r="E146" s="51" t="s">
        <v>93</v>
      </c>
      <c r="F146" s="49"/>
      <c r="G146" s="48">
        <f>G147</f>
        <v>21126.256000000001</v>
      </c>
    </row>
    <row r="147" spans="1:12" ht="37.5" x14ac:dyDescent="0.3">
      <c r="A147" s="45" t="s">
        <v>292</v>
      </c>
      <c r="B147" s="55">
        <v>340</v>
      </c>
      <c r="C147" s="51" t="s">
        <v>54</v>
      </c>
      <c r="D147" s="51" t="s">
        <v>54</v>
      </c>
      <c r="E147" s="51" t="s">
        <v>199</v>
      </c>
      <c r="F147" s="49"/>
      <c r="G147" s="48">
        <f>G148</f>
        <v>21126.256000000001</v>
      </c>
    </row>
    <row r="148" spans="1:12" ht="41.25" customHeight="1" x14ac:dyDescent="0.3">
      <c r="A148" s="45" t="s">
        <v>198</v>
      </c>
      <c r="B148" s="55">
        <v>340</v>
      </c>
      <c r="C148" s="51" t="s">
        <v>54</v>
      </c>
      <c r="D148" s="51" t="s">
        <v>54</v>
      </c>
      <c r="E148" s="51" t="s">
        <v>200</v>
      </c>
      <c r="F148" s="49"/>
      <c r="G148" s="48">
        <f>G149+G151</f>
        <v>21126.256000000001</v>
      </c>
    </row>
    <row r="149" spans="1:12" ht="42.75" customHeight="1" x14ac:dyDescent="0.3">
      <c r="A149" s="45" t="s">
        <v>202</v>
      </c>
      <c r="B149" s="55">
        <v>340</v>
      </c>
      <c r="C149" s="51" t="s">
        <v>54</v>
      </c>
      <c r="D149" s="51" t="s">
        <v>54</v>
      </c>
      <c r="E149" s="51" t="s">
        <v>201</v>
      </c>
      <c r="F149" s="49"/>
      <c r="G149" s="48">
        <f>G150</f>
        <v>14020.456</v>
      </c>
    </row>
    <row r="150" spans="1:12" ht="56.25" x14ac:dyDescent="0.3">
      <c r="A150" s="45" t="s">
        <v>64</v>
      </c>
      <c r="B150" s="55">
        <v>340</v>
      </c>
      <c r="C150" s="51" t="s">
        <v>54</v>
      </c>
      <c r="D150" s="51" t="s">
        <v>54</v>
      </c>
      <c r="E150" s="51" t="s">
        <v>201</v>
      </c>
      <c r="F150" s="49">
        <v>600</v>
      </c>
      <c r="G150" s="48">
        <v>14020.456</v>
      </c>
    </row>
    <row r="151" spans="1:12" ht="131.25" x14ac:dyDescent="0.3">
      <c r="A151" s="45" t="s">
        <v>326</v>
      </c>
      <c r="B151" s="55">
        <v>340</v>
      </c>
      <c r="C151" s="51" t="s">
        <v>54</v>
      </c>
      <c r="D151" s="51" t="s">
        <v>54</v>
      </c>
      <c r="E151" s="51" t="s">
        <v>364</v>
      </c>
      <c r="F151" s="49"/>
      <c r="G151" s="48">
        <f>G152</f>
        <v>7105.8</v>
      </c>
    </row>
    <row r="152" spans="1:12" ht="56.25" x14ac:dyDescent="0.3">
      <c r="A152" s="45" t="s">
        <v>64</v>
      </c>
      <c r="B152" s="55">
        <v>340</v>
      </c>
      <c r="C152" s="51" t="s">
        <v>54</v>
      </c>
      <c r="D152" s="51" t="s">
        <v>54</v>
      </c>
      <c r="E152" s="51" t="s">
        <v>364</v>
      </c>
      <c r="F152" s="49">
        <v>600</v>
      </c>
      <c r="G152" s="48">
        <v>7105.8</v>
      </c>
      <c r="L152" s="17"/>
    </row>
    <row r="153" spans="1:12" x14ac:dyDescent="0.3">
      <c r="A153" s="45" t="s">
        <v>44</v>
      </c>
      <c r="B153" s="55">
        <v>340</v>
      </c>
      <c r="C153" s="51" t="s">
        <v>54</v>
      </c>
      <c r="D153" s="51" t="s">
        <v>51</v>
      </c>
      <c r="E153" s="51"/>
      <c r="F153" s="49"/>
      <c r="G153" s="48">
        <f>G154</f>
        <v>600</v>
      </c>
    </row>
    <row r="154" spans="1:12" ht="75" x14ac:dyDescent="0.3">
      <c r="A154" s="45" t="s">
        <v>248</v>
      </c>
      <c r="B154" s="55">
        <v>340</v>
      </c>
      <c r="C154" s="51" t="s">
        <v>54</v>
      </c>
      <c r="D154" s="51" t="s">
        <v>51</v>
      </c>
      <c r="E154" s="51" t="s">
        <v>159</v>
      </c>
      <c r="F154" s="49"/>
      <c r="G154" s="48">
        <f>G155</f>
        <v>600</v>
      </c>
    </row>
    <row r="155" spans="1:12" ht="37.5" x14ac:dyDescent="0.3">
      <c r="A155" s="45" t="s">
        <v>249</v>
      </c>
      <c r="B155" s="55">
        <v>340</v>
      </c>
      <c r="C155" s="51" t="s">
        <v>54</v>
      </c>
      <c r="D155" s="51" t="s">
        <v>51</v>
      </c>
      <c r="E155" s="51" t="s">
        <v>181</v>
      </c>
      <c r="F155" s="49"/>
      <c r="G155" s="48">
        <f>G156</f>
        <v>600</v>
      </c>
    </row>
    <row r="156" spans="1:12" ht="77.25" customHeight="1" x14ac:dyDescent="0.3">
      <c r="A156" s="45" t="s">
        <v>205</v>
      </c>
      <c r="B156" s="55">
        <v>340</v>
      </c>
      <c r="C156" s="51" t="s">
        <v>54</v>
      </c>
      <c r="D156" s="51" t="s">
        <v>51</v>
      </c>
      <c r="E156" s="51" t="s">
        <v>191</v>
      </c>
      <c r="F156" s="49"/>
      <c r="G156" s="48">
        <f>G157</f>
        <v>600</v>
      </c>
    </row>
    <row r="157" spans="1:12" ht="37.5" x14ac:dyDescent="0.3">
      <c r="A157" s="45" t="s">
        <v>65</v>
      </c>
      <c r="B157" s="55">
        <v>340</v>
      </c>
      <c r="C157" s="51" t="s">
        <v>54</v>
      </c>
      <c r="D157" s="51" t="s">
        <v>51</v>
      </c>
      <c r="E157" s="51" t="s">
        <v>355</v>
      </c>
      <c r="F157" s="49"/>
      <c r="G157" s="48">
        <f>G158</f>
        <v>600</v>
      </c>
    </row>
    <row r="158" spans="1:12" ht="56.25" x14ac:dyDescent="0.3">
      <c r="A158" s="45" t="s">
        <v>40</v>
      </c>
      <c r="B158" s="55">
        <v>340</v>
      </c>
      <c r="C158" s="51" t="s">
        <v>54</v>
      </c>
      <c r="D158" s="51" t="s">
        <v>51</v>
      </c>
      <c r="E158" s="51" t="s">
        <v>356</v>
      </c>
      <c r="F158" s="49">
        <v>600</v>
      </c>
      <c r="G158" s="48">
        <v>600</v>
      </c>
    </row>
    <row r="159" spans="1:12" x14ac:dyDescent="0.3">
      <c r="A159" s="45" t="s">
        <v>74</v>
      </c>
      <c r="B159" s="55">
        <v>340</v>
      </c>
      <c r="C159" s="49" t="s">
        <v>66</v>
      </c>
      <c r="D159" s="49"/>
      <c r="E159" s="49" t="s">
        <v>7</v>
      </c>
      <c r="F159" s="49" t="s">
        <v>7</v>
      </c>
      <c r="G159" s="48">
        <f>G160</f>
        <v>104074.42</v>
      </c>
    </row>
    <row r="160" spans="1:12" x14ac:dyDescent="0.3">
      <c r="A160" s="45" t="s">
        <v>45</v>
      </c>
      <c r="B160" s="55">
        <v>340</v>
      </c>
      <c r="C160" s="49" t="s">
        <v>66</v>
      </c>
      <c r="D160" s="49" t="s">
        <v>6</v>
      </c>
      <c r="E160" s="49" t="s">
        <v>7</v>
      </c>
      <c r="F160" s="49" t="s">
        <v>7</v>
      </c>
      <c r="G160" s="48">
        <f>G161</f>
        <v>104074.42</v>
      </c>
    </row>
    <row r="161" spans="1:7" ht="57" customHeight="1" x14ac:dyDescent="0.3">
      <c r="A161" s="60" t="s">
        <v>246</v>
      </c>
      <c r="B161" s="55">
        <v>340</v>
      </c>
      <c r="C161" s="49" t="s">
        <v>66</v>
      </c>
      <c r="D161" s="49" t="s">
        <v>6</v>
      </c>
      <c r="E161" s="49" t="s">
        <v>115</v>
      </c>
      <c r="F161" s="49"/>
      <c r="G161" s="48">
        <f>G162+G168+G176+G182</f>
        <v>104074.42</v>
      </c>
    </row>
    <row r="162" spans="1:7" ht="56.25" x14ac:dyDescent="0.3">
      <c r="A162" s="45" t="s">
        <v>301</v>
      </c>
      <c r="B162" s="55">
        <v>340</v>
      </c>
      <c r="C162" s="49" t="s">
        <v>66</v>
      </c>
      <c r="D162" s="49" t="s">
        <v>6</v>
      </c>
      <c r="E162" s="49" t="s">
        <v>131</v>
      </c>
      <c r="F162" s="49"/>
      <c r="G162" s="48">
        <f>G163</f>
        <v>3780.7200000000003</v>
      </c>
    </row>
    <row r="163" spans="1:7" ht="75" x14ac:dyDescent="0.3">
      <c r="A163" s="60" t="s">
        <v>302</v>
      </c>
      <c r="B163" s="55">
        <v>340</v>
      </c>
      <c r="C163" s="49" t="s">
        <v>66</v>
      </c>
      <c r="D163" s="49" t="s">
        <v>6</v>
      </c>
      <c r="E163" s="49" t="s">
        <v>132</v>
      </c>
      <c r="F163" s="49"/>
      <c r="G163" s="48">
        <f>G164</f>
        <v>3780.7200000000003</v>
      </c>
    </row>
    <row r="164" spans="1:7" x14ac:dyDescent="0.3">
      <c r="A164" s="45" t="s">
        <v>117</v>
      </c>
      <c r="B164" s="55">
        <v>340</v>
      </c>
      <c r="C164" s="49" t="s">
        <v>66</v>
      </c>
      <c r="D164" s="49" t="s">
        <v>6</v>
      </c>
      <c r="E164" s="49" t="s">
        <v>133</v>
      </c>
      <c r="F164" s="49"/>
      <c r="G164" s="48">
        <f>G165+G166</f>
        <v>3780.7200000000003</v>
      </c>
    </row>
    <row r="165" spans="1:7" ht="56.25" x14ac:dyDescent="0.3">
      <c r="A165" s="45" t="s">
        <v>40</v>
      </c>
      <c r="B165" s="55">
        <v>340</v>
      </c>
      <c r="C165" s="49" t="s">
        <v>66</v>
      </c>
      <c r="D165" s="49" t="s">
        <v>6</v>
      </c>
      <c r="E165" s="49" t="s">
        <v>133</v>
      </c>
      <c r="F165" s="49" t="s">
        <v>41</v>
      </c>
      <c r="G165" s="48">
        <v>3771.32</v>
      </c>
    </row>
    <row r="166" spans="1:7" x14ac:dyDescent="0.3">
      <c r="A166" s="45" t="s">
        <v>55</v>
      </c>
      <c r="B166" s="55">
        <v>340</v>
      </c>
      <c r="C166" s="49" t="s">
        <v>66</v>
      </c>
      <c r="D166" s="49" t="s">
        <v>6</v>
      </c>
      <c r="E166" s="49" t="s">
        <v>134</v>
      </c>
      <c r="F166" s="49"/>
      <c r="G166" s="48">
        <f>G167</f>
        <v>9.4</v>
      </c>
    </row>
    <row r="167" spans="1:7" ht="56.25" x14ac:dyDescent="0.3">
      <c r="A167" s="45" t="s">
        <v>40</v>
      </c>
      <c r="B167" s="55">
        <v>340</v>
      </c>
      <c r="C167" s="49" t="s">
        <v>66</v>
      </c>
      <c r="D167" s="49" t="s">
        <v>6</v>
      </c>
      <c r="E167" s="49" t="s">
        <v>134</v>
      </c>
      <c r="F167" s="49" t="s">
        <v>41</v>
      </c>
      <c r="G167" s="48">
        <v>9.4</v>
      </c>
    </row>
    <row r="168" spans="1:7" ht="56.25" x14ac:dyDescent="0.3">
      <c r="A168" s="45" t="s">
        <v>303</v>
      </c>
      <c r="B168" s="55">
        <v>340</v>
      </c>
      <c r="C168" s="49" t="s">
        <v>66</v>
      </c>
      <c r="D168" s="49" t="s">
        <v>6</v>
      </c>
      <c r="E168" s="49" t="s">
        <v>123</v>
      </c>
      <c r="F168" s="49"/>
      <c r="G168" s="48">
        <f>G169</f>
        <v>19987.7</v>
      </c>
    </row>
    <row r="169" spans="1:7" ht="75" x14ac:dyDescent="0.3">
      <c r="A169" s="68" t="s">
        <v>304</v>
      </c>
      <c r="B169" s="55">
        <v>340</v>
      </c>
      <c r="C169" s="49" t="s">
        <v>66</v>
      </c>
      <c r="D169" s="49" t="s">
        <v>6</v>
      </c>
      <c r="E169" s="49" t="s">
        <v>122</v>
      </c>
      <c r="F169" s="49"/>
      <c r="G169" s="48">
        <f>G170+G172</f>
        <v>19987.7</v>
      </c>
    </row>
    <row r="170" spans="1:7" ht="37.5" x14ac:dyDescent="0.3">
      <c r="A170" s="45" t="s">
        <v>120</v>
      </c>
      <c r="B170" s="55">
        <v>340</v>
      </c>
      <c r="C170" s="49" t="s">
        <v>66</v>
      </c>
      <c r="D170" s="49" t="s">
        <v>6</v>
      </c>
      <c r="E170" s="49" t="s">
        <v>121</v>
      </c>
      <c r="F170" s="49"/>
      <c r="G170" s="48">
        <f>G171</f>
        <v>100</v>
      </c>
    </row>
    <row r="171" spans="1:7" ht="56.25" x14ac:dyDescent="0.3">
      <c r="A171" s="45" t="s">
        <v>40</v>
      </c>
      <c r="B171" s="55">
        <v>340</v>
      </c>
      <c r="C171" s="49" t="s">
        <v>66</v>
      </c>
      <c r="D171" s="49" t="s">
        <v>6</v>
      </c>
      <c r="E171" s="49" t="s">
        <v>121</v>
      </c>
      <c r="F171" s="49" t="s">
        <v>41</v>
      </c>
      <c r="G171" s="48">
        <v>100</v>
      </c>
    </row>
    <row r="172" spans="1:7" x14ac:dyDescent="0.3">
      <c r="A172" s="45" t="s">
        <v>118</v>
      </c>
      <c r="B172" s="55">
        <v>340</v>
      </c>
      <c r="C172" s="49" t="s">
        <v>66</v>
      </c>
      <c r="D172" s="49" t="s">
        <v>6</v>
      </c>
      <c r="E172" s="49" t="s">
        <v>135</v>
      </c>
      <c r="F172" s="49"/>
      <c r="G172" s="48">
        <f>G173+G174</f>
        <v>19887.7</v>
      </c>
    </row>
    <row r="173" spans="1:7" ht="56.25" x14ac:dyDescent="0.3">
      <c r="A173" s="45" t="s">
        <v>40</v>
      </c>
      <c r="B173" s="55">
        <v>340</v>
      </c>
      <c r="C173" s="49" t="s">
        <v>66</v>
      </c>
      <c r="D173" s="49" t="s">
        <v>6</v>
      </c>
      <c r="E173" s="49" t="s">
        <v>135</v>
      </c>
      <c r="F173" s="49" t="s">
        <v>41</v>
      </c>
      <c r="G173" s="48">
        <v>19802.3</v>
      </c>
    </row>
    <row r="174" spans="1:7" x14ac:dyDescent="0.3">
      <c r="A174" s="45" t="s">
        <v>55</v>
      </c>
      <c r="B174" s="55">
        <v>340</v>
      </c>
      <c r="C174" s="49" t="s">
        <v>66</v>
      </c>
      <c r="D174" s="49" t="s">
        <v>6</v>
      </c>
      <c r="E174" s="49" t="s">
        <v>136</v>
      </c>
      <c r="F174" s="49"/>
      <c r="G174" s="48">
        <f>G175</f>
        <v>85.4</v>
      </c>
    </row>
    <row r="175" spans="1:7" ht="55.5" customHeight="1" x14ac:dyDescent="0.3">
      <c r="A175" s="45" t="s">
        <v>40</v>
      </c>
      <c r="B175" s="55">
        <v>340</v>
      </c>
      <c r="C175" s="49" t="s">
        <v>66</v>
      </c>
      <c r="D175" s="49" t="s">
        <v>6</v>
      </c>
      <c r="E175" s="49" t="s">
        <v>136</v>
      </c>
      <c r="F175" s="49" t="s">
        <v>41</v>
      </c>
      <c r="G175" s="48">
        <v>85.4</v>
      </c>
    </row>
    <row r="176" spans="1:7" ht="75" x14ac:dyDescent="0.3">
      <c r="A176" s="45" t="s">
        <v>305</v>
      </c>
      <c r="B176" s="55">
        <v>340</v>
      </c>
      <c r="C176" s="49" t="s">
        <v>66</v>
      </c>
      <c r="D176" s="49" t="s">
        <v>6</v>
      </c>
      <c r="E176" s="49" t="s">
        <v>215</v>
      </c>
      <c r="F176" s="49" t="s">
        <v>7</v>
      </c>
      <c r="G176" s="48">
        <f>G177</f>
        <v>75036</v>
      </c>
    </row>
    <row r="177" spans="1:7" ht="75" x14ac:dyDescent="0.3">
      <c r="A177" s="45" t="s">
        <v>306</v>
      </c>
      <c r="B177" s="55">
        <v>340</v>
      </c>
      <c r="C177" s="49" t="s">
        <v>66</v>
      </c>
      <c r="D177" s="49" t="s">
        <v>6</v>
      </c>
      <c r="E177" s="49" t="s">
        <v>137</v>
      </c>
      <c r="F177" s="49"/>
      <c r="G177" s="48">
        <f>G178</f>
        <v>75036</v>
      </c>
    </row>
    <row r="178" spans="1:7" ht="37.5" x14ac:dyDescent="0.3">
      <c r="A178" s="45" t="s">
        <v>116</v>
      </c>
      <c r="B178" s="55">
        <v>340</v>
      </c>
      <c r="C178" s="49" t="s">
        <v>66</v>
      </c>
      <c r="D178" s="49" t="s">
        <v>6</v>
      </c>
      <c r="E178" s="49" t="s">
        <v>138</v>
      </c>
      <c r="F178" s="49" t="s">
        <v>7</v>
      </c>
      <c r="G178" s="48">
        <f>G179+G180</f>
        <v>75036</v>
      </c>
    </row>
    <row r="179" spans="1:7" ht="56.25" x14ac:dyDescent="0.3">
      <c r="A179" s="45" t="s">
        <v>40</v>
      </c>
      <c r="B179" s="55">
        <v>340</v>
      </c>
      <c r="C179" s="49" t="s">
        <v>66</v>
      </c>
      <c r="D179" s="49" t="s">
        <v>6</v>
      </c>
      <c r="E179" s="49" t="s">
        <v>138</v>
      </c>
      <c r="F179" s="49" t="s">
        <v>41</v>
      </c>
      <c r="G179" s="48">
        <v>74934.399999999994</v>
      </c>
    </row>
    <row r="180" spans="1:7" x14ac:dyDescent="0.3">
      <c r="A180" s="45" t="s">
        <v>55</v>
      </c>
      <c r="B180" s="55">
        <v>340</v>
      </c>
      <c r="C180" s="49" t="s">
        <v>66</v>
      </c>
      <c r="D180" s="49" t="s">
        <v>6</v>
      </c>
      <c r="E180" s="49" t="s">
        <v>139</v>
      </c>
      <c r="F180" s="49"/>
      <c r="G180" s="48">
        <f>G181</f>
        <v>101.6</v>
      </c>
    </row>
    <row r="181" spans="1:7" ht="56.25" x14ac:dyDescent="0.3">
      <c r="A181" s="45" t="s">
        <v>40</v>
      </c>
      <c r="B181" s="55">
        <v>340</v>
      </c>
      <c r="C181" s="49" t="s">
        <v>66</v>
      </c>
      <c r="D181" s="49" t="s">
        <v>6</v>
      </c>
      <c r="E181" s="49" t="s">
        <v>139</v>
      </c>
      <c r="F181" s="49" t="s">
        <v>41</v>
      </c>
      <c r="G181" s="48">
        <v>101.6</v>
      </c>
    </row>
    <row r="182" spans="1:7" ht="75" x14ac:dyDescent="0.3">
      <c r="A182" s="45" t="s">
        <v>307</v>
      </c>
      <c r="B182" s="55">
        <v>340</v>
      </c>
      <c r="C182" s="49" t="s">
        <v>66</v>
      </c>
      <c r="D182" s="49" t="s">
        <v>6</v>
      </c>
      <c r="E182" s="49" t="s">
        <v>140</v>
      </c>
      <c r="F182" s="49"/>
      <c r="G182" s="48">
        <f>G183</f>
        <v>5270</v>
      </c>
    </row>
    <row r="183" spans="1:7" ht="75" x14ac:dyDescent="0.3">
      <c r="A183" s="45" t="s">
        <v>308</v>
      </c>
      <c r="B183" s="55">
        <v>340</v>
      </c>
      <c r="C183" s="49" t="s">
        <v>66</v>
      </c>
      <c r="D183" s="49" t="s">
        <v>6</v>
      </c>
      <c r="E183" s="49" t="s">
        <v>141</v>
      </c>
      <c r="F183" s="49"/>
      <c r="G183" s="48">
        <f>G184</f>
        <v>5270</v>
      </c>
    </row>
    <row r="184" spans="1:7" x14ac:dyDescent="0.3">
      <c r="A184" s="45" t="s">
        <v>119</v>
      </c>
      <c r="B184" s="55">
        <v>340</v>
      </c>
      <c r="C184" s="49" t="s">
        <v>66</v>
      </c>
      <c r="D184" s="49" t="s">
        <v>6</v>
      </c>
      <c r="E184" s="49" t="s">
        <v>142</v>
      </c>
      <c r="F184" s="49"/>
      <c r="G184" s="48">
        <f>G185</f>
        <v>5270</v>
      </c>
    </row>
    <row r="185" spans="1:7" ht="56.25" x14ac:dyDescent="0.3">
      <c r="A185" s="45" t="s">
        <v>40</v>
      </c>
      <c r="B185" s="55">
        <v>340</v>
      </c>
      <c r="C185" s="49" t="s">
        <v>66</v>
      </c>
      <c r="D185" s="49" t="s">
        <v>6</v>
      </c>
      <c r="E185" s="49" t="s">
        <v>142</v>
      </c>
      <c r="F185" s="49" t="s">
        <v>41</v>
      </c>
      <c r="G185" s="48">
        <v>5270</v>
      </c>
    </row>
    <row r="186" spans="1:7" x14ac:dyDescent="0.3">
      <c r="A186" s="45" t="s">
        <v>75</v>
      </c>
      <c r="B186" s="55">
        <v>340</v>
      </c>
      <c r="C186" s="49" t="s">
        <v>51</v>
      </c>
      <c r="D186" s="49"/>
      <c r="E186" s="49" t="s">
        <v>7</v>
      </c>
      <c r="F186" s="49" t="s">
        <v>7</v>
      </c>
      <c r="G186" s="48">
        <f>G187</f>
        <v>490.7</v>
      </c>
    </row>
    <row r="187" spans="1:7" ht="37.5" x14ac:dyDescent="0.3">
      <c r="A187" s="45" t="s">
        <v>46</v>
      </c>
      <c r="B187" s="55">
        <v>340</v>
      </c>
      <c r="C187" s="49" t="s">
        <v>51</v>
      </c>
      <c r="D187" s="49" t="s">
        <v>54</v>
      </c>
      <c r="E187" s="49" t="s">
        <v>7</v>
      </c>
      <c r="F187" s="49" t="s">
        <v>7</v>
      </c>
      <c r="G187" s="48">
        <f>G188</f>
        <v>490.7</v>
      </c>
    </row>
    <row r="188" spans="1:7" ht="56.25" x14ac:dyDescent="0.3">
      <c r="A188" s="60" t="s">
        <v>340</v>
      </c>
      <c r="B188" s="55">
        <v>340</v>
      </c>
      <c r="C188" s="49" t="s">
        <v>51</v>
      </c>
      <c r="D188" s="49" t="s">
        <v>54</v>
      </c>
      <c r="E188" s="64" t="s">
        <v>124</v>
      </c>
      <c r="F188" s="64"/>
      <c r="G188" s="48">
        <f>G189</f>
        <v>490.7</v>
      </c>
    </row>
    <row r="189" spans="1:7" ht="37.5" x14ac:dyDescent="0.3">
      <c r="A189" s="45" t="s">
        <v>15</v>
      </c>
      <c r="B189" s="55">
        <v>340</v>
      </c>
      <c r="C189" s="49" t="s">
        <v>51</v>
      </c>
      <c r="D189" s="49" t="s">
        <v>54</v>
      </c>
      <c r="E189" s="64" t="s">
        <v>124</v>
      </c>
      <c r="F189" s="49">
        <v>200</v>
      </c>
      <c r="G189" s="48">
        <v>490.7</v>
      </c>
    </row>
    <row r="190" spans="1:7" x14ac:dyDescent="0.3">
      <c r="A190" s="45" t="s">
        <v>156</v>
      </c>
      <c r="B190" s="55">
        <v>340</v>
      </c>
      <c r="C190" s="49" t="s">
        <v>67</v>
      </c>
      <c r="D190" s="50"/>
      <c r="E190" s="50" t="s">
        <v>7</v>
      </c>
      <c r="F190" s="50" t="s">
        <v>7</v>
      </c>
      <c r="G190" s="48">
        <f>G191+G198+G208+G195</f>
        <v>15681.199999999999</v>
      </c>
    </row>
    <row r="191" spans="1:7" x14ac:dyDescent="0.3">
      <c r="A191" s="45" t="s">
        <v>69</v>
      </c>
      <c r="B191" s="55">
        <v>340</v>
      </c>
      <c r="C191" s="49" t="s">
        <v>67</v>
      </c>
      <c r="D191" s="49" t="s">
        <v>6</v>
      </c>
      <c r="E191" s="49"/>
      <c r="F191" s="49"/>
      <c r="G191" s="48">
        <f>G193</f>
        <v>1547.8</v>
      </c>
    </row>
    <row r="192" spans="1:7" x14ac:dyDescent="0.3">
      <c r="A192" s="45" t="s">
        <v>22</v>
      </c>
      <c r="B192" s="55">
        <v>340</v>
      </c>
      <c r="C192" s="49" t="s">
        <v>67</v>
      </c>
      <c r="D192" s="49" t="s">
        <v>6</v>
      </c>
      <c r="E192" s="49" t="s">
        <v>86</v>
      </c>
      <c r="F192" s="49"/>
      <c r="G192" s="48">
        <f>G193</f>
        <v>1547.8</v>
      </c>
    </row>
    <row r="193" spans="1:7" ht="37.5" x14ac:dyDescent="0.3">
      <c r="A193" s="45" t="s">
        <v>70</v>
      </c>
      <c r="B193" s="55">
        <v>340</v>
      </c>
      <c r="C193" s="49" t="s">
        <v>67</v>
      </c>
      <c r="D193" s="49" t="s">
        <v>6</v>
      </c>
      <c r="E193" s="49" t="s">
        <v>125</v>
      </c>
      <c r="F193" s="49"/>
      <c r="G193" s="48">
        <f>G194</f>
        <v>1547.8</v>
      </c>
    </row>
    <row r="194" spans="1:7" ht="37.5" x14ac:dyDescent="0.3">
      <c r="A194" s="45" t="s">
        <v>71</v>
      </c>
      <c r="B194" s="55">
        <v>340</v>
      </c>
      <c r="C194" s="49" t="s">
        <v>67</v>
      </c>
      <c r="D194" s="49" t="s">
        <v>6</v>
      </c>
      <c r="E194" s="49" t="s">
        <v>125</v>
      </c>
      <c r="F194" s="49" t="s">
        <v>126</v>
      </c>
      <c r="G194" s="48">
        <v>1547.8</v>
      </c>
    </row>
    <row r="195" spans="1:7" x14ac:dyDescent="0.3">
      <c r="A195" s="45" t="s">
        <v>321</v>
      </c>
      <c r="B195" s="55">
        <v>340</v>
      </c>
      <c r="C195" s="51" t="s">
        <v>67</v>
      </c>
      <c r="D195" s="51" t="s">
        <v>13</v>
      </c>
      <c r="E195" s="49"/>
      <c r="F195" s="49"/>
      <c r="G195" s="48">
        <f>G196</f>
        <v>149.30000000000001</v>
      </c>
    </row>
    <row r="196" spans="1:7" ht="93.75" x14ac:dyDescent="0.3">
      <c r="A196" s="45" t="s">
        <v>341</v>
      </c>
      <c r="B196" s="55">
        <v>340</v>
      </c>
      <c r="C196" s="51" t="s">
        <v>67</v>
      </c>
      <c r="D196" s="51" t="s">
        <v>13</v>
      </c>
      <c r="E196" s="49" t="s">
        <v>320</v>
      </c>
      <c r="F196" s="49"/>
      <c r="G196" s="48">
        <f>G197</f>
        <v>149.30000000000001</v>
      </c>
    </row>
    <row r="197" spans="1:7" ht="37.5" x14ac:dyDescent="0.3">
      <c r="A197" s="45" t="s">
        <v>71</v>
      </c>
      <c r="B197" s="55">
        <v>340</v>
      </c>
      <c r="C197" s="51" t="s">
        <v>67</v>
      </c>
      <c r="D197" s="51" t="s">
        <v>13</v>
      </c>
      <c r="E197" s="49" t="s">
        <v>320</v>
      </c>
      <c r="F197" s="49">
        <v>300</v>
      </c>
      <c r="G197" s="48">
        <v>149.30000000000001</v>
      </c>
    </row>
    <row r="198" spans="1:7" ht="21.75" customHeight="1" x14ac:dyDescent="0.3">
      <c r="A198" s="45" t="s">
        <v>48</v>
      </c>
      <c r="B198" s="55">
        <v>340</v>
      </c>
      <c r="C198" s="49" t="s">
        <v>67</v>
      </c>
      <c r="D198" s="49" t="s">
        <v>21</v>
      </c>
      <c r="E198" s="49" t="s">
        <v>7</v>
      </c>
      <c r="F198" s="49" t="s">
        <v>7</v>
      </c>
      <c r="G198" s="48">
        <f>G199</f>
        <v>13884.1</v>
      </c>
    </row>
    <row r="199" spans="1:7" ht="75" x14ac:dyDescent="0.3">
      <c r="A199" s="45" t="s">
        <v>244</v>
      </c>
      <c r="B199" s="57">
        <v>340</v>
      </c>
      <c r="C199" s="49" t="s">
        <v>67</v>
      </c>
      <c r="D199" s="49" t="s">
        <v>21</v>
      </c>
      <c r="E199" s="49" t="s">
        <v>127</v>
      </c>
      <c r="F199" s="49"/>
      <c r="G199" s="48">
        <f>G204+G200</f>
        <v>13884.1</v>
      </c>
    </row>
    <row r="200" spans="1:7" ht="37.5" x14ac:dyDescent="0.3">
      <c r="A200" s="45" t="s">
        <v>251</v>
      </c>
      <c r="B200" s="55">
        <v>340</v>
      </c>
      <c r="C200" s="49" t="s">
        <v>67</v>
      </c>
      <c r="D200" s="49" t="s">
        <v>21</v>
      </c>
      <c r="E200" s="49" t="s">
        <v>228</v>
      </c>
      <c r="F200" s="49"/>
      <c r="G200" s="48">
        <f>G201</f>
        <v>45.5</v>
      </c>
    </row>
    <row r="201" spans="1:7" ht="56.25" x14ac:dyDescent="0.3">
      <c r="A201" s="69" t="s">
        <v>130</v>
      </c>
      <c r="B201" s="55">
        <v>340</v>
      </c>
      <c r="C201" s="49" t="s">
        <v>67</v>
      </c>
      <c r="D201" s="49" t="s">
        <v>21</v>
      </c>
      <c r="E201" s="49" t="s">
        <v>311</v>
      </c>
      <c r="F201" s="49"/>
      <c r="G201" s="48">
        <f>G202</f>
        <v>45.5</v>
      </c>
    </row>
    <row r="202" spans="1:7" ht="37.5" x14ac:dyDescent="0.3">
      <c r="A202" s="68" t="s">
        <v>312</v>
      </c>
      <c r="B202" s="57">
        <v>340</v>
      </c>
      <c r="C202" s="49" t="s">
        <v>67</v>
      </c>
      <c r="D202" s="49" t="s">
        <v>21</v>
      </c>
      <c r="E202" s="49" t="s">
        <v>313</v>
      </c>
      <c r="F202" s="49"/>
      <c r="G202" s="48">
        <f>G203</f>
        <v>45.5</v>
      </c>
    </row>
    <row r="203" spans="1:7" ht="37.5" x14ac:dyDescent="0.3">
      <c r="A203" s="45" t="s">
        <v>71</v>
      </c>
      <c r="B203" s="57">
        <v>340</v>
      </c>
      <c r="C203" s="49" t="s">
        <v>67</v>
      </c>
      <c r="D203" s="49" t="s">
        <v>21</v>
      </c>
      <c r="E203" s="49" t="s">
        <v>313</v>
      </c>
      <c r="F203" s="49" t="s">
        <v>126</v>
      </c>
      <c r="G203" s="48">
        <v>45.5</v>
      </c>
    </row>
    <row r="204" spans="1:7" ht="56.25" x14ac:dyDescent="0.3">
      <c r="A204" s="45" t="s">
        <v>245</v>
      </c>
      <c r="B204" s="57">
        <v>340</v>
      </c>
      <c r="C204" s="49" t="s">
        <v>67</v>
      </c>
      <c r="D204" s="49" t="s">
        <v>21</v>
      </c>
      <c r="E204" s="49" t="s">
        <v>222</v>
      </c>
      <c r="F204" s="49"/>
      <c r="G204" s="48">
        <f>G205</f>
        <v>13838.6</v>
      </c>
    </row>
    <row r="205" spans="1:7" ht="58.5" customHeight="1" x14ac:dyDescent="0.3">
      <c r="A205" s="66" t="s">
        <v>130</v>
      </c>
      <c r="B205" s="57">
        <v>340</v>
      </c>
      <c r="C205" s="49" t="s">
        <v>67</v>
      </c>
      <c r="D205" s="49" t="s">
        <v>21</v>
      </c>
      <c r="E205" s="49" t="s">
        <v>231</v>
      </c>
      <c r="F205" s="49"/>
      <c r="G205" s="48">
        <f>G206</f>
        <v>13838.6</v>
      </c>
    </row>
    <row r="206" spans="1:7" ht="80.25" customHeight="1" x14ac:dyDescent="0.3">
      <c r="A206" s="60" t="s">
        <v>129</v>
      </c>
      <c r="B206" s="57">
        <v>340</v>
      </c>
      <c r="C206" s="49" t="s">
        <v>67</v>
      </c>
      <c r="D206" s="49" t="s">
        <v>21</v>
      </c>
      <c r="E206" s="64" t="s">
        <v>232</v>
      </c>
      <c r="F206" s="49" t="s">
        <v>7</v>
      </c>
      <c r="G206" s="48">
        <f>G207</f>
        <v>13838.6</v>
      </c>
    </row>
    <row r="207" spans="1:7" ht="40.5" customHeight="1" x14ac:dyDescent="0.3">
      <c r="A207" s="45" t="s">
        <v>71</v>
      </c>
      <c r="B207" s="57">
        <v>340</v>
      </c>
      <c r="C207" s="49" t="s">
        <v>67</v>
      </c>
      <c r="D207" s="49" t="s">
        <v>21</v>
      </c>
      <c r="E207" s="64" t="s">
        <v>232</v>
      </c>
      <c r="F207" s="49" t="s">
        <v>126</v>
      </c>
      <c r="G207" s="48">
        <v>13838.6</v>
      </c>
    </row>
    <row r="208" spans="1:7" ht="40.5" customHeight="1" x14ac:dyDescent="0.3">
      <c r="A208" s="45" t="s">
        <v>314</v>
      </c>
      <c r="B208" s="57">
        <v>340</v>
      </c>
      <c r="C208" s="49">
        <v>10</v>
      </c>
      <c r="D208" s="51" t="s">
        <v>26</v>
      </c>
      <c r="E208" s="64"/>
      <c r="F208" s="49"/>
      <c r="G208" s="48">
        <f>G209</f>
        <v>100</v>
      </c>
    </row>
    <row r="209" spans="1:7" ht="87" customHeight="1" x14ac:dyDescent="0.3">
      <c r="A209" s="45" t="s">
        <v>244</v>
      </c>
      <c r="B209" s="57">
        <v>340</v>
      </c>
      <c r="C209" s="49">
        <v>10</v>
      </c>
      <c r="D209" s="51" t="s">
        <v>26</v>
      </c>
      <c r="E209" s="49" t="s">
        <v>127</v>
      </c>
      <c r="F209" s="49"/>
      <c r="G209" s="48">
        <f>G210</f>
        <v>100</v>
      </c>
    </row>
    <row r="210" spans="1:7" ht="37.5" customHeight="1" x14ac:dyDescent="0.3">
      <c r="A210" s="45" t="s">
        <v>251</v>
      </c>
      <c r="B210" s="57">
        <v>340</v>
      </c>
      <c r="C210" s="49">
        <v>10</v>
      </c>
      <c r="D210" s="51" t="s">
        <v>26</v>
      </c>
      <c r="E210" s="49" t="s">
        <v>228</v>
      </c>
      <c r="F210" s="49"/>
      <c r="G210" s="48">
        <f>G211</f>
        <v>100</v>
      </c>
    </row>
    <row r="211" spans="1:7" ht="57" customHeight="1" x14ac:dyDescent="0.3">
      <c r="A211" s="69" t="s">
        <v>130</v>
      </c>
      <c r="B211" s="57">
        <v>340</v>
      </c>
      <c r="C211" s="49">
        <v>10</v>
      </c>
      <c r="D211" s="51" t="s">
        <v>26</v>
      </c>
      <c r="E211" s="49" t="s">
        <v>311</v>
      </c>
      <c r="F211" s="49"/>
      <c r="G211" s="48">
        <f>G212</f>
        <v>100</v>
      </c>
    </row>
    <row r="212" spans="1:7" ht="22.5" customHeight="1" x14ac:dyDescent="0.3">
      <c r="A212" s="45" t="s">
        <v>315</v>
      </c>
      <c r="B212" s="57">
        <v>340</v>
      </c>
      <c r="C212" s="49">
        <v>10</v>
      </c>
      <c r="D212" s="51" t="s">
        <v>26</v>
      </c>
      <c r="E212" s="49" t="s">
        <v>316</v>
      </c>
      <c r="F212" s="49"/>
      <c r="G212" s="48">
        <f>G213</f>
        <v>100</v>
      </c>
    </row>
    <row r="213" spans="1:7" ht="42" customHeight="1" x14ac:dyDescent="0.3">
      <c r="A213" s="45" t="s">
        <v>15</v>
      </c>
      <c r="B213" s="57">
        <v>340</v>
      </c>
      <c r="C213" s="49">
        <v>10</v>
      </c>
      <c r="D213" s="51" t="s">
        <v>26</v>
      </c>
      <c r="E213" s="49" t="s">
        <v>316</v>
      </c>
      <c r="F213" s="49">
        <v>200</v>
      </c>
      <c r="G213" s="48">
        <v>100</v>
      </c>
    </row>
    <row r="214" spans="1:7" ht="19.5" x14ac:dyDescent="0.3">
      <c r="A214" s="45" t="s">
        <v>76</v>
      </c>
      <c r="B214" s="55">
        <v>340</v>
      </c>
      <c r="C214" s="49" t="s">
        <v>28</v>
      </c>
      <c r="D214" s="59"/>
      <c r="E214" s="59" t="s">
        <v>7</v>
      </c>
      <c r="F214" s="59" t="s">
        <v>7</v>
      </c>
      <c r="G214" s="48">
        <f>G215+G221</f>
        <v>128926.25599999999</v>
      </c>
    </row>
    <row r="215" spans="1:7" ht="19.5" x14ac:dyDescent="0.3">
      <c r="A215" s="45" t="s">
        <v>290</v>
      </c>
      <c r="B215" s="55">
        <v>340</v>
      </c>
      <c r="C215" s="49">
        <v>11</v>
      </c>
      <c r="D215" s="51" t="s">
        <v>6</v>
      </c>
      <c r="E215" s="59"/>
      <c r="F215" s="59"/>
      <c r="G215" s="48">
        <f>G216</f>
        <v>121716.25599999999</v>
      </c>
    </row>
    <row r="216" spans="1:7" ht="78" customHeight="1" x14ac:dyDescent="0.3">
      <c r="A216" s="45" t="s">
        <v>250</v>
      </c>
      <c r="B216" s="55">
        <v>340</v>
      </c>
      <c r="C216" s="49" t="s">
        <v>28</v>
      </c>
      <c r="D216" s="49" t="s">
        <v>6</v>
      </c>
      <c r="E216" s="49" t="s">
        <v>93</v>
      </c>
      <c r="F216" s="49" t="s">
        <v>7</v>
      </c>
      <c r="G216" s="48">
        <f>G217</f>
        <v>121716.25599999999</v>
      </c>
    </row>
    <row r="217" spans="1:7" ht="37.5" x14ac:dyDescent="0.3">
      <c r="A217" s="45" t="s">
        <v>252</v>
      </c>
      <c r="B217" s="55">
        <v>340</v>
      </c>
      <c r="C217" s="49" t="s">
        <v>143</v>
      </c>
      <c r="D217" s="49" t="s">
        <v>6</v>
      </c>
      <c r="E217" s="49" t="s">
        <v>144</v>
      </c>
      <c r="F217" s="49"/>
      <c r="G217" s="48">
        <f>G218</f>
        <v>121716.25599999999</v>
      </c>
    </row>
    <row r="218" spans="1:7" ht="75" x14ac:dyDescent="0.3">
      <c r="A218" s="68" t="s">
        <v>146</v>
      </c>
      <c r="B218" s="55">
        <v>340</v>
      </c>
      <c r="C218" s="49" t="s">
        <v>28</v>
      </c>
      <c r="D218" s="49" t="s">
        <v>6</v>
      </c>
      <c r="E218" s="49" t="s">
        <v>145</v>
      </c>
      <c r="F218" s="49"/>
      <c r="G218" s="48">
        <f>G219</f>
        <v>121716.25599999999</v>
      </c>
    </row>
    <row r="219" spans="1:7" ht="42.75" customHeight="1" x14ac:dyDescent="0.3">
      <c r="A219" s="68" t="s">
        <v>147</v>
      </c>
      <c r="B219" s="55">
        <v>340</v>
      </c>
      <c r="C219" s="49" t="s">
        <v>28</v>
      </c>
      <c r="D219" s="49" t="s">
        <v>6</v>
      </c>
      <c r="E219" s="49" t="s">
        <v>148</v>
      </c>
      <c r="F219" s="49"/>
      <c r="G219" s="48">
        <f>G220</f>
        <v>121716.25599999999</v>
      </c>
    </row>
    <row r="220" spans="1:7" ht="56.25" x14ac:dyDescent="0.3">
      <c r="A220" s="45" t="s">
        <v>40</v>
      </c>
      <c r="B220" s="55">
        <v>340</v>
      </c>
      <c r="C220" s="49" t="s">
        <v>28</v>
      </c>
      <c r="D220" s="49" t="s">
        <v>6</v>
      </c>
      <c r="E220" s="49" t="s">
        <v>148</v>
      </c>
      <c r="F220" s="49" t="s">
        <v>41</v>
      </c>
      <c r="G220" s="48">
        <v>121716.25599999999</v>
      </c>
    </row>
    <row r="221" spans="1:7" x14ac:dyDescent="0.3">
      <c r="A221" s="45" t="s">
        <v>49</v>
      </c>
      <c r="B221" s="55">
        <v>340</v>
      </c>
      <c r="C221" s="49" t="s">
        <v>28</v>
      </c>
      <c r="D221" s="49" t="s">
        <v>9</v>
      </c>
      <c r="E221" s="56"/>
      <c r="F221" s="49"/>
      <c r="G221" s="48">
        <f>G222</f>
        <v>7210</v>
      </c>
    </row>
    <row r="222" spans="1:7" ht="78.75" customHeight="1" x14ac:dyDescent="0.3">
      <c r="A222" s="45" t="s">
        <v>250</v>
      </c>
      <c r="B222" s="55">
        <v>340</v>
      </c>
      <c r="C222" s="49" t="s">
        <v>28</v>
      </c>
      <c r="D222" s="49" t="s">
        <v>9</v>
      </c>
      <c r="E222" s="49" t="s">
        <v>93</v>
      </c>
      <c r="F222" s="49"/>
      <c r="G222" s="48">
        <f>G223</f>
        <v>7210</v>
      </c>
    </row>
    <row r="223" spans="1:7" ht="42.75" customHeight="1" x14ac:dyDescent="0.3">
      <c r="A223" s="45" t="s">
        <v>253</v>
      </c>
      <c r="B223" s="55">
        <v>340</v>
      </c>
      <c r="C223" s="49" t="s">
        <v>143</v>
      </c>
      <c r="D223" s="49" t="s">
        <v>9</v>
      </c>
      <c r="E223" s="49" t="s">
        <v>144</v>
      </c>
      <c r="F223" s="49"/>
      <c r="G223" s="48">
        <f>G224</f>
        <v>7210</v>
      </c>
    </row>
    <row r="224" spans="1:7" ht="75.75" customHeight="1" x14ac:dyDescent="0.3">
      <c r="A224" s="68" t="s">
        <v>146</v>
      </c>
      <c r="B224" s="55">
        <v>340</v>
      </c>
      <c r="C224" s="49" t="s">
        <v>28</v>
      </c>
      <c r="D224" s="49" t="s">
        <v>9</v>
      </c>
      <c r="E224" s="49" t="s">
        <v>145</v>
      </c>
      <c r="F224" s="49"/>
      <c r="G224" s="48">
        <f>G225</f>
        <v>7210</v>
      </c>
    </row>
    <row r="225" spans="1:8" ht="37.5" x14ac:dyDescent="0.3">
      <c r="A225" s="68" t="s">
        <v>149</v>
      </c>
      <c r="B225" s="55">
        <v>340</v>
      </c>
      <c r="C225" s="49" t="s">
        <v>28</v>
      </c>
      <c r="D225" s="49" t="s">
        <v>9</v>
      </c>
      <c r="E225" s="49" t="s">
        <v>150</v>
      </c>
      <c r="F225" s="49" t="s">
        <v>7</v>
      </c>
      <c r="G225" s="48">
        <f>G226</f>
        <v>7210</v>
      </c>
    </row>
    <row r="226" spans="1:8" ht="56.25" x14ac:dyDescent="0.3">
      <c r="A226" s="45" t="s">
        <v>40</v>
      </c>
      <c r="B226" s="55">
        <v>340</v>
      </c>
      <c r="C226" s="49" t="s">
        <v>28</v>
      </c>
      <c r="D226" s="49" t="s">
        <v>9</v>
      </c>
      <c r="E226" s="49" t="s">
        <v>150</v>
      </c>
      <c r="F226" s="49" t="s">
        <v>41</v>
      </c>
      <c r="G226" s="48">
        <v>7210</v>
      </c>
    </row>
    <row r="227" spans="1:8" s="6" customFormat="1" ht="39" x14ac:dyDescent="0.35">
      <c r="A227" s="41" t="s">
        <v>73</v>
      </c>
      <c r="B227" s="53">
        <v>360</v>
      </c>
      <c r="C227" s="41"/>
      <c r="D227" s="41"/>
      <c r="E227" s="70"/>
      <c r="F227" s="70"/>
      <c r="G227" s="54">
        <f>G228</f>
        <v>711.27499999999986</v>
      </c>
    </row>
    <row r="228" spans="1:8" s="6" customFormat="1" ht="19.5" x14ac:dyDescent="0.35">
      <c r="A228" s="45" t="s">
        <v>5</v>
      </c>
      <c r="B228" s="55">
        <v>360</v>
      </c>
      <c r="C228" s="51" t="s">
        <v>6</v>
      </c>
      <c r="D228" s="51"/>
      <c r="E228" s="71"/>
      <c r="F228" s="71"/>
      <c r="G228" s="48">
        <f>G229+G234</f>
        <v>711.27499999999986</v>
      </c>
    </row>
    <row r="229" spans="1:8" s="6" customFormat="1" ht="75" x14ac:dyDescent="0.35">
      <c r="A229" s="45" t="s">
        <v>25</v>
      </c>
      <c r="B229" s="55">
        <v>360</v>
      </c>
      <c r="C229" s="49" t="s">
        <v>6</v>
      </c>
      <c r="D229" s="49" t="s">
        <v>26</v>
      </c>
      <c r="E229" s="71"/>
      <c r="F229" s="71"/>
      <c r="G229" s="48">
        <f>G230</f>
        <v>707.22499999999991</v>
      </c>
    </row>
    <row r="230" spans="1:8" x14ac:dyDescent="0.3">
      <c r="A230" s="45" t="s">
        <v>22</v>
      </c>
      <c r="B230" s="55">
        <v>360</v>
      </c>
      <c r="C230" s="49" t="s">
        <v>6</v>
      </c>
      <c r="D230" s="49" t="s">
        <v>26</v>
      </c>
      <c r="E230" s="49" t="s">
        <v>86</v>
      </c>
      <c r="F230" s="49" t="s">
        <v>7</v>
      </c>
      <c r="G230" s="48">
        <f>G231</f>
        <v>707.22499999999991</v>
      </c>
    </row>
    <row r="231" spans="1:8" x14ac:dyDescent="0.3">
      <c r="A231" s="45" t="s">
        <v>14</v>
      </c>
      <c r="B231" s="55">
        <v>360</v>
      </c>
      <c r="C231" s="49" t="s">
        <v>6</v>
      </c>
      <c r="D231" s="49" t="s">
        <v>26</v>
      </c>
      <c r="E231" s="49" t="s">
        <v>88</v>
      </c>
      <c r="F231" s="49" t="s">
        <v>7</v>
      </c>
      <c r="G231" s="48">
        <f>G232+G233</f>
        <v>707.22499999999991</v>
      </c>
    </row>
    <row r="232" spans="1:8" ht="121.5" customHeight="1" x14ac:dyDescent="0.3">
      <c r="A232" s="45" t="s">
        <v>10</v>
      </c>
      <c r="B232" s="55">
        <v>360</v>
      </c>
      <c r="C232" s="49" t="s">
        <v>6</v>
      </c>
      <c r="D232" s="49" t="s">
        <v>26</v>
      </c>
      <c r="E232" s="49" t="s">
        <v>88</v>
      </c>
      <c r="F232" s="49" t="s">
        <v>11</v>
      </c>
      <c r="G232" s="48">
        <v>667.71799999999996</v>
      </c>
    </row>
    <row r="233" spans="1:8" ht="37.5" x14ac:dyDescent="0.3">
      <c r="A233" s="45" t="s">
        <v>15</v>
      </c>
      <c r="B233" s="55">
        <v>360</v>
      </c>
      <c r="C233" s="51" t="s">
        <v>6</v>
      </c>
      <c r="D233" s="49" t="s">
        <v>26</v>
      </c>
      <c r="E233" s="49" t="s">
        <v>88</v>
      </c>
      <c r="F233" s="49" t="s">
        <v>16</v>
      </c>
      <c r="G233" s="48">
        <v>39.506999999999998</v>
      </c>
    </row>
    <row r="234" spans="1:8" ht="18.75" customHeight="1" x14ac:dyDescent="0.3">
      <c r="A234" s="45" t="s">
        <v>237</v>
      </c>
      <c r="B234" s="55">
        <v>360</v>
      </c>
      <c r="C234" s="49" t="s">
        <v>6</v>
      </c>
      <c r="D234" s="49" t="s">
        <v>30</v>
      </c>
      <c r="E234" s="49" t="s">
        <v>236</v>
      </c>
      <c r="F234" s="49"/>
      <c r="G234" s="48">
        <f>G235</f>
        <v>4.05</v>
      </c>
    </row>
    <row r="235" spans="1:8" ht="20.25" customHeight="1" x14ac:dyDescent="0.3">
      <c r="A235" s="45" t="s">
        <v>15</v>
      </c>
      <c r="B235" s="55">
        <v>360</v>
      </c>
      <c r="C235" s="49" t="s">
        <v>6</v>
      </c>
      <c r="D235" s="49" t="s">
        <v>30</v>
      </c>
      <c r="E235" s="49" t="s">
        <v>236</v>
      </c>
      <c r="F235" s="49">
        <v>200</v>
      </c>
      <c r="G235" s="48">
        <v>4.05</v>
      </c>
    </row>
    <row r="236" spans="1:8" s="5" customFormat="1" ht="39" x14ac:dyDescent="0.35">
      <c r="A236" s="41" t="s">
        <v>72</v>
      </c>
      <c r="B236" s="53">
        <v>370</v>
      </c>
      <c r="C236" s="41"/>
      <c r="D236" s="41"/>
      <c r="E236" s="70"/>
      <c r="F236" s="70"/>
      <c r="G236" s="54">
        <f>G237+G253+G263+G258</f>
        <v>51767.719999999994</v>
      </c>
    </row>
    <row r="237" spans="1:8" s="6" customFormat="1" ht="19.5" x14ac:dyDescent="0.35">
      <c r="A237" s="45" t="s">
        <v>5</v>
      </c>
      <c r="B237" s="55">
        <v>370</v>
      </c>
      <c r="C237" s="51" t="s">
        <v>6</v>
      </c>
      <c r="D237" s="51"/>
      <c r="E237" s="71"/>
      <c r="F237" s="71"/>
      <c r="G237" s="48">
        <f>G238+G245</f>
        <v>15999.72</v>
      </c>
    </row>
    <row r="238" spans="1:8" s="5" customFormat="1" ht="75" x14ac:dyDescent="0.35">
      <c r="A238" s="45" t="s">
        <v>25</v>
      </c>
      <c r="B238" s="55">
        <v>370</v>
      </c>
      <c r="C238" s="49" t="s">
        <v>6</v>
      </c>
      <c r="D238" s="49" t="s">
        <v>26</v>
      </c>
      <c r="E238" s="49" t="s">
        <v>7</v>
      </c>
      <c r="F238" s="49" t="s">
        <v>7</v>
      </c>
      <c r="G238" s="48">
        <f>G239</f>
        <v>5055.619999999999</v>
      </c>
      <c r="H238" s="5" t="s">
        <v>278</v>
      </c>
    </row>
    <row r="239" spans="1:8" s="5" customFormat="1" ht="75" x14ac:dyDescent="0.35">
      <c r="A239" s="45" t="s">
        <v>254</v>
      </c>
      <c r="B239" s="55">
        <v>370</v>
      </c>
      <c r="C239" s="49" t="s">
        <v>6</v>
      </c>
      <c r="D239" s="49" t="s">
        <v>26</v>
      </c>
      <c r="E239" s="49" t="s">
        <v>106</v>
      </c>
      <c r="F239" s="49"/>
      <c r="G239" s="48">
        <f>G240</f>
        <v>5055.619999999999</v>
      </c>
    </row>
    <row r="240" spans="1:8" s="5" customFormat="1" ht="56.25" x14ac:dyDescent="0.35">
      <c r="A240" s="45" t="s">
        <v>211</v>
      </c>
      <c r="B240" s="55">
        <v>370</v>
      </c>
      <c r="C240" s="49" t="s">
        <v>6</v>
      </c>
      <c r="D240" s="49" t="s">
        <v>26</v>
      </c>
      <c r="E240" s="49" t="s">
        <v>107</v>
      </c>
      <c r="F240" s="49"/>
      <c r="G240" s="48">
        <f>G241</f>
        <v>5055.619999999999</v>
      </c>
    </row>
    <row r="241" spans="1:7" s="5" customFormat="1" ht="19.5" x14ac:dyDescent="0.35">
      <c r="A241" s="45" t="s">
        <v>14</v>
      </c>
      <c r="B241" s="55">
        <v>370</v>
      </c>
      <c r="C241" s="49" t="s">
        <v>6</v>
      </c>
      <c r="D241" s="49" t="s">
        <v>26</v>
      </c>
      <c r="E241" s="49" t="s">
        <v>108</v>
      </c>
      <c r="F241" s="49"/>
      <c r="G241" s="48">
        <f>G242+G243+G244</f>
        <v>5055.619999999999</v>
      </c>
    </row>
    <row r="242" spans="1:7" s="5" customFormat="1" ht="96" customHeight="1" x14ac:dyDescent="0.35">
      <c r="A242" s="45" t="s">
        <v>10</v>
      </c>
      <c r="B242" s="55">
        <v>370</v>
      </c>
      <c r="C242" s="49" t="s">
        <v>6</v>
      </c>
      <c r="D242" s="49" t="s">
        <v>26</v>
      </c>
      <c r="E242" s="49" t="s">
        <v>108</v>
      </c>
      <c r="F242" s="49" t="s">
        <v>11</v>
      </c>
      <c r="G242" s="48">
        <v>4205.7089999999998</v>
      </c>
    </row>
    <row r="243" spans="1:7" s="5" customFormat="1" ht="37.5" x14ac:dyDescent="0.35">
      <c r="A243" s="45" t="s">
        <v>15</v>
      </c>
      <c r="B243" s="55">
        <v>370</v>
      </c>
      <c r="C243" s="49" t="s">
        <v>6</v>
      </c>
      <c r="D243" s="49" t="s">
        <v>26</v>
      </c>
      <c r="E243" s="49" t="s">
        <v>108</v>
      </c>
      <c r="F243" s="49" t="s">
        <v>16</v>
      </c>
      <c r="G243" s="48">
        <v>845.51099999999997</v>
      </c>
    </row>
    <row r="244" spans="1:7" s="5" customFormat="1" ht="19.5" x14ac:dyDescent="0.35">
      <c r="A244" s="45" t="s">
        <v>17</v>
      </c>
      <c r="B244" s="55">
        <v>370</v>
      </c>
      <c r="C244" s="49" t="s">
        <v>6</v>
      </c>
      <c r="D244" s="49" t="s">
        <v>26</v>
      </c>
      <c r="E244" s="49" t="s">
        <v>108</v>
      </c>
      <c r="F244" s="49" t="s">
        <v>18</v>
      </c>
      <c r="G244" s="48">
        <v>4.4000000000000004</v>
      </c>
    </row>
    <row r="245" spans="1:7" s="5" customFormat="1" ht="19.5" x14ac:dyDescent="0.35">
      <c r="A245" s="45" t="s">
        <v>22</v>
      </c>
      <c r="B245" s="55">
        <v>370</v>
      </c>
      <c r="C245" s="49" t="s">
        <v>6</v>
      </c>
      <c r="D245" s="49" t="s">
        <v>30</v>
      </c>
      <c r="E245" s="49" t="s">
        <v>86</v>
      </c>
      <c r="F245" s="49" t="s">
        <v>7</v>
      </c>
      <c r="G245" s="48">
        <f>G246+G249+G251</f>
        <v>10944.1</v>
      </c>
    </row>
    <row r="246" spans="1:7" s="5" customFormat="1" ht="37.5" x14ac:dyDescent="0.35">
      <c r="A246" s="45" t="s">
        <v>153</v>
      </c>
      <c r="B246" s="55">
        <v>370</v>
      </c>
      <c r="C246" s="49" t="s">
        <v>6</v>
      </c>
      <c r="D246" s="49" t="s">
        <v>30</v>
      </c>
      <c r="E246" s="49" t="s">
        <v>217</v>
      </c>
      <c r="F246" s="49" t="s">
        <v>7</v>
      </c>
      <c r="G246" s="48">
        <f>G247+G248</f>
        <v>10822.9</v>
      </c>
    </row>
    <row r="247" spans="1:7" s="5" customFormat="1" ht="120.75" customHeight="1" x14ac:dyDescent="0.35">
      <c r="A247" s="45" t="s">
        <v>10</v>
      </c>
      <c r="B247" s="55">
        <v>370</v>
      </c>
      <c r="C247" s="49" t="s">
        <v>6</v>
      </c>
      <c r="D247" s="49" t="s">
        <v>30</v>
      </c>
      <c r="E247" s="49" t="s">
        <v>217</v>
      </c>
      <c r="F247" s="49" t="s">
        <v>11</v>
      </c>
      <c r="G247" s="48">
        <v>10312.118</v>
      </c>
    </row>
    <row r="248" spans="1:7" s="5" customFormat="1" ht="37.5" x14ac:dyDescent="0.35">
      <c r="A248" s="45" t="s">
        <v>15</v>
      </c>
      <c r="B248" s="55">
        <v>370</v>
      </c>
      <c r="C248" s="49" t="s">
        <v>6</v>
      </c>
      <c r="D248" s="49" t="s">
        <v>30</v>
      </c>
      <c r="E248" s="49" t="s">
        <v>217</v>
      </c>
      <c r="F248" s="49" t="s">
        <v>16</v>
      </c>
      <c r="G248" s="48">
        <v>510.78199999999998</v>
      </c>
    </row>
    <row r="249" spans="1:7" s="5" customFormat="1" ht="56.25" x14ac:dyDescent="0.35">
      <c r="A249" s="45" t="s">
        <v>347</v>
      </c>
      <c r="B249" s="55">
        <v>370</v>
      </c>
      <c r="C249" s="49" t="s">
        <v>6</v>
      </c>
      <c r="D249" s="49" t="s">
        <v>30</v>
      </c>
      <c r="E249" s="49" t="s">
        <v>95</v>
      </c>
      <c r="F249" s="49" t="s">
        <v>7</v>
      </c>
      <c r="G249" s="48">
        <f>G250</f>
        <v>80.7</v>
      </c>
    </row>
    <row r="250" spans="1:7" s="5" customFormat="1" ht="25.5" customHeight="1" x14ac:dyDescent="0.35">
      <c r="A250" s="45" t="s">
        <v>31</v>
      </c>
      <c r="B250" s="55">
        <v>370</v>
      </c>
      <c r="C250" s="49" t="s">
        <v>6</v>
      </c>
      <c r="D250" s="49" t="s">
        <v>30</v>
      </c>
      <c r="E250" s="49" t="s">
        <v>95</v>
      </c>
      <c r="F250" s="49" t="s">
        <v>32</v>
      </c>
      <c r="G250" s="48">
        <v>80.7</v>
      </c>
    </row>
    <row r="251" spans="1:7" s="5" customFormat="1" ht="37.5" x14ac:dyDescent="0.35">
      <c r="A251" s="45" t="s">
        <v>237</v>
      </c>
      <c r="B251" s="55">
        <v>370</v>
      </c>
      <c r="C251" s="49" t="s">
        <v>6</v>
      </c>
      <c r="D251" s="49" t="s">
        <v>30</v>
      </c>
      <c r="E251" s="49" t="s">
        <v>236</v>
      </c>
      <c r="F251" s="49"/>
      <c r="G251" s="48">
        <f>G252</f>
        <v>40.5</v>
      </c>
    </row>
    <row r="252" spans="1:7" s="5" customFormat="1" ht="36.75" customHeight="1" x14ac:dyDescent="0.35">
      <c r="A252" s="45" t="s">
        <v>15</v>
      </c>
      <c r="B252" s="55">
        <v>370</v>
      </c>
      <c r="C252" s="49" t="s">
        <v>6</v>
      </c>
      <c r="D252" s="49" t="s">
        <v>30</v>
      </c>
      <c r="E252" s="49" t="s">
        <v>236</v>
      </c>
      <c r="F252" s="49">
        <v>200</v>
      </c>
      <c r="G252" s="48">
        <v>40.5</v>
      </c>
    </row>
    <row r="253" spans="1:7" s="5" customFormat="1" ht="19.5" customHeight="1" x14ac:dyDescent="0.35">
      <c r="A253" s="45" t="s">
        <v>77</v>
      </c>
      <c r="B253" s="55">
        <v>370</v>
      </c>
      <c r="C253" s="51" t="s">
        <v>9</v>
      </c>
      <c r="D253" s="49"/>
      <c r="E253" s="49"/>
      <c r="F253" s="49"/>
      <c r="G253" s="48">
        <f>G254</f>
        <v>1887.6</v>
      </c>
    </row>
    <row r="254" spans="1:7" s="5" customFormat="1" ht="24.75" customHeight="1" x14ac:dyDescent="0.35">
      <c r="A254" s="45" t="s">
        <v>33</v>
      </c>
      <c r="B254" s="55">
        <v>370</v>
      </c>
      <c r="C254" s="49" t="s">
        <v>9</v>
      </c>
      <c r="D254" s="49" t="s">
        <v>13</v>
      </c>
      <c r="E254" s="49" t="s">
        <v>7</v>
      </c>
      <c r="F254" s="49" t="s">
        <v>7</v>
      </c>
      <c r="G254" s="48">
        <f>G255</f>
        <v>1887.6</v>
      </c>
    </row>
    <row r="255" spans="1:7" s="5" customFormat="1" ht="20.25" customHeight="1" x14ac:dyDescent="0.35">
      <c r="A255" s="45" t="s">
        <v>22</v>
      </c>
      <c r="B255" s="55">
        <v>370</v>
      </c>
      <c r="C255" s="49" t="s">
        <v>9</v>
      </c>
      <c r="D255" s="49" t="s">
        <v>13</v>
      </c>
      <c r="E255" s="49" t="s">
        <v>86</v>
      </c>
      <c r="F255" s="49" t="s">
        <v>7</v>
      </c>
      <c r="G255" s="48">
        <f>G256</f>
        <v>1887.6</v>
      </c>
    </row>
    <row r="256" spans="1:7" s="5" customFormat="1" ht="75" x14ac:dyDescent="0.35">
      <c r="A256" s="45" t="s">
        <v>348</v>
      </c>
      <c r="B256" s="55">
        <v>370</v>
      </c>
      <c r="C256" s="49" t="s">
        <v>9</v>
      </c>
      <c r="D256" s="49" t="s">
        <v>13</v>
      </c>
      <c r="E256" s="49" t="s">
        <v>101</v>
      </c>
      <c r="F256" s="49" t="s">
        <v>7</v>
      </c>
      <c r="G256" s="48">
        <f>G257</f>
        <v>1887.6</v>
      </c>
    </row>
    <row r="257" spans="1:7" s="5" customFormat="1" ht="18.75" customHeight="1" x14ac:dyDescent="0.35">
      <c r="A257" s="45" t="s">
        <v>31</v>
      </c>
      <c r="B257" s="55">
        <v>370</v>
      </c>
      <c r="C257" s="49" t="s">
        <v>9</v>
      </c>
      <c r="D257" s="49" t="s">
        <v>13</v>
      </c>
      <c r="E257" s="49" t="s">
        <v>101</v>
      </c>
      <c r="F257" s="49" t="s">
        <v>32</v>
      </c>
      <c r="G257" s="48">
        <v>1887.6</v>
      </c>
    </row>
    <row r="258" spans="1:7" hidden="1" x14ac:dyDescent="0.3">
      <c r="A258" s="45" t="s">
        <v>156</v>
      </c>
      <c r="B258" s="55">
        <v>370</v>
      </c>
      <c r="C258" s="49" t="s">
        <v>67</v>
      </c>
      <c r="D258" s="50"/>
      <c r="E258" s="50" t="s">
        <v>7</v>
      </c>
      <c r="F258" s="50" t="s">
        <v>7</v>
      </c>
      <c r="G258" s="48">
        <f>G259</f>
        <v>0</v>
      </c>
    </row>
    <row r="259" spans="1:7" hidden="1" x14ac:dyDescent="0.3">
      <c r="A259" s="45" t="s">
        <v>69</v>
      </c>
      <c r="B259" s="55">
        <v>370</v>
      </c>
      <c r="C259" s="49" t="s">
        <v>67</v>
      </c>
      <c r="D259" s="49" t="s">
        <v>6</v>
      </c>
      <c r="E259" s="49"/>
      <c r="F259" s="49"/>
      <c r="G259" s="48">
        <f>G261</f>
        <v>0</v>
      </c>
    </row>
    <row r="260" spans="1:7" hidden="1" x14ac:dyDescent="0.3">
      <c r="A260" s="45" t="s">
        <v>22</v>
      </c>
      <c r="B260" s="55">
        <v>370</v>
      </c>
      <c r="C260" s="49" t="s">
        <v>67</v>
      </c>
      <c r="D260" s="49" t="s">
        <v>6</v>
      </c>
      <c r="E260" s="49" t="s">
        <v>86</v>
      </c>
      <c r="F260" s="49"/>
      <c r="G260" s="48">
        <f>G261</f>
        <v>0</v>
      </c>
    </row>
    <row r="261" spans="1:7" ht="37.5" hidden="1" x14ac:dyDescent="0.3">
      <c r="A261" s="45" t="s">
        <v>70</v>
      </c>
      <c r="B261" s="55">
        <v>370</v>
      </c>
      <c r="C261" s="49" t="s">
        <v>67</v>
      </c>
      <c r="D261" s="49" t="s">
        <v>6</v>
      </c>
      <c r="E261" s="49" t="s">
        <v>125</v>
      </c>
      <c r="F261" s="49"/>
      <c r="G261" s="48">
        <f>G262</f>
        <v>0</v>
      </c>
    </row>
    <row r="262" spans="1:7" ht="23.25" hidden="1" customHeight="1" x14ac:dyDescent="0.3">
      <c r="A262" s="45" t="s">
        <v>71</v>
      </c>
      <c r="B262" s="55">
        <v>370</v>
      </c>
      <c r="C262" s="49" t="s">
        <v>67</v>
      </c>
      <c r="D262" s="49" t="s">
        <v>6</v>
      </c>
      <c r="E262" s="49" t="s">
        <v>125</v>
      </c>
      <c r="F262" s="49" t="s">
        <v>126</v>
      </c>
      <c r="G262" s="48"/>
    </row>
    <row r="263" spans="1:7" s="5" customFormat="1" ht="41.25" customHeight="1" x14ac:dyDescent="0.35">
      <c r="A263" s="45" t="s">
        <v>157</v>
      </c>
      <c r="B263" s="55">
        <v>370</v>
      </c>
      <c r="C263" s="49" t="s">
        <v>68</v>
      </c>
      <c r="D263" s="59"/>
      <c r="E263" s="59"/>
      <c r="F263" s="59"/>
      <c r="G263" s="48">
        <f>G264</f>
        <v>33880.399999999994</v>
      </c>
    </row>
    <row r="264" spans="1:7" s="5" customFormat="1" ht="56.25" x14ac:dyDescent="0.35">
      <c r="A264" s="45" t="s">
        <v>158</v>
      </c>
      <c r="B264" s="55">
        <v>370</v>
      </c>
      <c r="C264" s="49" t="s">
        <v>68</v>
      </c>
      <c r="D264" s="49" t="s">
        <v>6</v>
      </c>
      <c r="E264" s="59"/>
      <c r="F264" s="59"/>
      <c r="G264" s="48">
        <f>G265</f>
        <v>33880.399999999994</v>
      </c>
    </row>
    <row r="265" spans="1:7" s="5" customFormat="1" ht="19.5" x14ac:dyDescent="0.35">
      <c r="A265" s="45" t="s">
        <v>22</v>
      </c>
      <c r="B265" s="55">
        <v>370</v>
      </c>
      <c r="C265" s="49" t="s">
        <v>68</v>
      </c>
      <c r="D265" s="49" t="s">
        <v>6</v>
      </c>
      <c r="E265" s="49" t="s">
        <v>86</v>
      </c>
      <c r="F265" s="49"/>
      <c r="G265" s="48">
        <f>G266+G268</f>
        <v>33880.399999999994</v>
      </c>
    </row>
    <row r="266" spans="1:7" s="5" customFormat="1" ht="262.5" x14ac:dyDescent="0.35">
      <c r="A266" s="72" t="s">
        <v>351</v>
      </c>
      <c r="B266" s="55">
        <v>370</v>
      </c>
      <c r="C266" s="49" t="s">
        <v>68</v>
      </c>
      <c r="D266" s="49" t="s">
        <v>6</v>
      </c>
      <c r="E266" s="49" t="s">
        <v>365</v>
      </c>
      <c r="F266" s="49" t="s">
        <v>7</v>
      </c>
      <c r="G266" s="48">
        <f>G267</f>
        <v>33168.699999999997</v>
      </c>
    </row>
    <row r="267" spans="1:7" s="5" customFormat="1" ht="19.5" x14ac:dyDescent="0.35">
      <c r="A267" s="45" t="s">
        <v>31</v>
      </c>
      <c r="B267" s="55">
        <v>370</v>
      </c>
      <c r="C267" s="49" t="s">
        <v>68</v>
      </c>
      <c r="D267" s="49" t="s">
        <v>6</v>
      </c>
      <c r="E267" s="49" t="s">
        <v>365</v>
      </c>
      <c r="F267" s="49" t="s">
        <v>32</v>
      </c>
      <c r="G267" s="48">
        <v>33168.699999999997</v>
      </c>
    </row>
    <row r="268" spans="1:7" s="5" customFormat="1" ht="168.75" x14ac:dyDescent="0.35">
      <c r="A268" s="73" t="s">
        <v>352</v>
      </c>
      <c r="B268" s="55">
        <v>370</v>
      </c>
      <c r="C268" s="49" t="s">
        <v>68</v>
      </c>
      <c r="D268" s="49" t="s">
        <v>6</v>
      </c>
      <c r="E268" s="49" t="s">
        <v>243</v>
      </c>
      <c r="F268" s="49"/>
      <c r="G268" s="48">
        <f>G269</f>
        <v>711.7</v>
      </c>
    </row>
    <row r="269" spans="1:7" s="5" customFormat="1" ht="19.5" x14ac:dyDescent="0.35">
      <c r="A269" s="45" t="s">
        <v>31</v>
      </c>
      <c r="B269" s="55">
        <v>370</v>
      </c>
      <c r="C269" s="49" t="s">
        <v>68</v>
      </c>
      <c r="D269" s="49" t="s">
        <v>6</v>
      </c>
      <c r="E269" s="49" t="s">
        <v>243</v>
      </c>
      <c r="F269" s="49" t="s">
        <v>32</v>
      </c>
      <c r="G269" s="48">
        <v>711.7</v>
      </c>
    </row>
    <row r="270" spans="1:7" s="5" customFormat="1" ht="58.5" x14ac:dyDescent="0.35">
      <c r="A270" s="52" t="s">
        <v>78</v>
      </c>
      <c r="B270" s="53">
        <v>380</v>
      </c>
      <c r="C270" s="70"/>
      <c r="D270" s="70"/>
      <c r="E270" s="70"/>
      <c r="F270" s="70"/>
      <c r="G270" s="54">
        <f>G271</f>
        <v>1913.36</v>
      </c>
    </row>
    <row r="271" spans="1:7" s="5" customFormat="1" ht="19.5" x14ac:dyDescent="0.35">
      <c r="A271" s="45" t="s">
        <v>5</v>
      </c>
      <c r="B271" s="55">
        <v>380</v>
      </c>
      <c r="C271" s="51" t="s">
        <v>6</v>
      </c>
      <c r="D271" s="51"/>
      <c r="E271" s="71"/>
      <c r="F271" s="71"/>
      <c r="G271" s="48">
        <f>G272</f>
        <v>1913.36</v>
      </c>
    </row>
    <row r="272" spans="1:7" s="5" customFormat="1" ht="19.5" x14ac:dyDescent="0.35">
      <c r="A272" s="45" t="s">
        <v>29</v>
      </c>
      <c r="B272" s="55">
        <v>380</v>
      </c>
      <c r="C272" s="51" t="s">
        <v>6</v>
      </c>
      <c r="D272" s="51" t="s">
        <v>30</v>
      </c>
      <c r="E272" s="71"/>
      <c r="F272" s="71"/>
      <c r="G272" s="48">
        <f>G273+G279</f>
        <v>1913.36</v>
      </c>
    </row>
    <row r="273" spans="1:7" s="5" customFormat="1" ht="75" x14ac:dyDescent="0.35">
      <c r="A273" s="45" t="s">
        <v>255</v>
      </c>
      <c r="B273" s="55">
        <v>380</v>
      </c>
      <c r="C273" s="49" t="s">
        <v>6</v>
      </c>
      <c r="D273" s="49" t="s">
        <v>30</v>
      </c>
      <c r="E273" s="49" t="s">
        <v>109</v>
      </c>
      <c r="F273" s="49" t="s">
        <v>7</v>
      </c>
      <c r="G273" s="48">
        <f>G274</f>
        <v>1862.76</v>
      </c>
    </row>
    <row r="274" spans="1:7" ht="75" x14ac:dyDescent="0.3">
      <c r="A274" s="60" t="s">
        <v>152</v>
      </c>
      <c r="B274" s="55">
        <v>380</v>
      </c>
      <c r="C274" s="49" t="s">
        <v>6</v>
      </c>
      <c r="D274" s="49" t="s">
        <v>30</v>
      </c>
      <c r="E274" s="49" t="s">
        <v>110</v>
      </c>
      <c r="F274" s="49"/>
      <c r="G274" s="48">
        <f>G275</f>
        <v>1862.76</v>
      </c>
    </row>
    <row r="275" spans="1:7" x14ac:dyDescent="0.3">
      <c r="A275" s="45" t="s">
        <v>14</v>
      </c>
      <c r="B275" s="55">
        <v>380</v>
      </c>
      <c r="C275" s="49" t="s">
        <v>6</v>
      </c>
      <c r="D275" s="49" t="s">
        <v>30</v>
      </c>
      <c r="E275" s="49" t="s">
        <v>111</v>
      </c>
      <c r="F275" s="49" t="s">
        <v>7</v>
      </c>
      <c r="G275" s="48">
        <f>G276+G277+G278</f>
        <v>1862.76</v>
      </c>
    </row>
    <row r="276" spans="1:7" ht="112.5" x14ac:dyDescent="0.3">
      <c r="A276" s="45" t="s">
        <v>10</v>
      </c>
      <c r="B276" s="55">
        <v>380</v>
      </c>
      <c r="C276" s="49" t="s">
        <v>6</v>
      </c>
      <c r="D276" s="49" t="s">
        <v>30</v>
      </c>
      <c r="E276" s="49" t="s">
        <v>111</v>
      </c>
      <c r="F276" s="49" t="s">
        <v>11</v>
      </c>
      <c r="G276" s="48">
        <v>1632.1679999999999</v>
      </c>
    </row>
    <row r="277" spans="1:7" ht="37.5" x14ac:dyDescent="0.3">
      <c r="A277" s="45" t="s">
        <v>15</v>
      </c>
      <c r="B277" s="55">
        <v>380</v>
      </c>
      <c r="C277" s="49" t="s">
        <v>6</v>
      </c>
      <c r="D277" s="49" t="s">
        <v>30</v>
      </c>
      <c r="E277" s="49" t="s">
        <v>111</v>
      </c>
      <c r="F277" s="49" t="s">
        <v>16</v>
      </c>
      <c r="G277" s="48">
        <v>225.69200000000001</v>
      </c>
    </row>
    <row r="278" spans="1:7" x14ac:dyDescent="0.3">
      <c r="A278" s="45" t="s">
        <v>17</v>
      </c>
      <c r="B278" s="55">
        <v>380</v>
      </c>
      <c r="C278" s="49" t="s">
        <v>6</v>
      </c>
      <c r="D278" s="49" t="s">
        <v>30</v>
      </c>
      <c r="E278" s="49" t="s">
        <v>111</v>
      </c>
      <c r="F278" s="49" t="s">
        <v>18</v>
      </c>
      <c r="G278" s="48">
        <v>4.9000000000000004</v>
      </c>
    </row>
    <row r="279" spans="1:7" x14ac:dyDescent="0.3">
      <c r="A279" s="45" t="s">
        <v>22</v>
      </c>
      <c r="B279" s="55">
        <v>380</v>
      </c>
      <c r="C279" s="49" t="s">
        <v>6</v>
      </c>
      <c r="D279" s="49" t="s">
        <v>30</v>
      </c>
      <c r="E279" s="49" t="s">
        <v>112</v>
      </c>
      <c r="F279" s="49"/>
      <c r="G279" s="48">
        <f>G282+G284+G280</f>
        <v>50.599999999999994</v>
      </c>
    </row>
    <row r="280" spans="1:7" ht="37.5" hidden="1" x14ac:dyDescent="0.3">
      <c r="A280" s="45" t="s">
        <v>19</v>
      </c>
      <c r="B280" s="55">
        <v>380</v>
      </c>
      <c r="C280" s="49" t="s">
        <v>6</v>
      </c>
      <c r="D280" s="49" t="s">
        <v>30</v>
      </c>
      <c r="E280" s="49" t="s">
        <v>89</v>
      </c>
      <c r="F280" s="49" t="s">
        <v>7</v>
      </c>
      <c r="G280" s="48">
        <f>G281</f>
        <v>0</v>
      </c>
    </row>
    <row r="281" spans="1:7" ht="21.75" hidden="1" customHeight="1" x14ac:dyDescent="0.3">
      <c r="A281" s="45" t="s">
        <v>17</v>
      </c>
      <c r="B281" s="55">
        <v>380</v>
      </c>
      <c r="C281" s="49" t="s">
        <v>6</v>
      </c>
      <c r="D281" s="49" t="s">
        <v>30</v>
      </c>
      <c r="E281" s="49" t="s">
        <v>89</v>
      </c>
      <c r="F281" s="49" t="s">
        <v>18</v>
      </c>
      <c r="G281" s="48"/>
    </row>
    <row r="282" spans="1:7" ht="90" customHeight="1" x14ac:dyDescent="0.3">
      <c r="A282" s="45" t="s">
        <v>343</v>
      </c>
      <c r="B282" s="55">
        <v>380</v>
      </c>
      <c r="C282" s="49" t="s">
        <v>6</v>
      </c>
      <c r="D282" s="49" t="s">
        <v>30</v>
      </c>
      <c r="E282" s="49" t="s">
        <v>238</v>
      </c>
      <c r="F282" s="49"/>
      <c r="G282" s="48">
        <f>G283</f>
        <v>34.4</v>
      </c>
    </row>
    <row r="283" spans="1:7" ht="135.75" customHeight="1" x14ac:dyDescent="0.3">
      <c r="A283" s="45" t="s">
        <v>10</v>
      </c>
      <c r="B283" s="55">
        <v>380</v>
      </c>
      <c r="C283" s="49" t="s">
        <v>6</v>
      </c>
      <c r="D283" s="49" t="s">
        <v>30</v>
      </c>
      <c r="E283" s="49" t="s">
        <v>238</v>
      </c>
      <c r="F283" s="49">
        <v>100</v>
      </c>
      <c r="G283" s="48">
        <v>34.4</v>
      </c>
    </row>
    <row r="284" spans="1:7" ht="37.5" x14ac:dyDescent="0.3">
      <c r="A284" s="45" t="s">
        <v>237</v>
      </c>
      <c r="B284" s="55">
        <v>380</v>
      </c>
      <c r="C284" s="49" t="s">
        <v>6</v>
      </c>
      <c r="D284" s="49" t="s">
        <v>30</v>
      </c>
      <c r="E284" s="49" t="s">
        <v>236</v>
      </c>
      <c r="F284" s="49"/>
      <c r="G284" s="48">
        <f>G285</f>
        <v>16.2</v>
      </c>
    </row>
    <row r="285" spans="1:7" ht="37.5" x14ac:dyDescent="0.3">
      <c r="A285" s="45" t="s">
        <v>15</v>
      </c>
      <c r="B285" s="55">
        <v>380</v>
      </c>
      <c r="C285" s="49" t="s">
        <v>6</v>
      </c>
      <c r="D285" s="49" t="s">
        <v>30</v>
      </c>
      <c r="E285" s="49" t="s">
        <v>236</v>
      </c>
      <c r="F285" s="49">
        <v>200</v>
      </c>
      <c r="G285" s="48">
        <v>16.2</v>
      </c>
    </row>
    <row r="286" spans="1:7" s="7" customFormat="1" ht="58.5" x14ac:dyDescent="0.35">
      <c r="A286" s="52" t="s">
        <v>79</v>
      </c>
      <c r="B286" s="74">
        <v>390</v>
      </c>
      <c r="C286" s="41"/>
      <c r="D286" s="41"/>
      <c r="E286" s="41"/>
      <c r="F286" s="41"/>
      <c r="G286" s="54">
        <f>G287+G381+G309</f>
        <v>683502.7840000001</v>
      </c>
    </row>
    <row r="287" spans="1:7" s="7" customFormat="1" ht="19.5" x14ac:dyDescent="0.35">
      <c r="A287" s="45" t="s">
        <v>5</v>
      </c>
      <c r="B287" s="57">
        <v>390</v>
      </c>
      <c r="C287" s="51" t="s">
        <v>6</v>
      </c>
      <c r="D287" s="51"/>
      <c r="E287" s="51"/>
      <c r="F287" s="51"/>
      <c r="G287" s="48">
        <f>G288+G300</f>
        <v>4916.768</v>
      </c>
    </row>
    <row r="288" spans="1:7" ht="93.75" x14ac:dyDescent="0.3">
      <c r="A288" s="45" t="s">
        <v>20</v>
      </c>
      <c r="B288" s="55">
        <v>390</v>
      </c>
      <c r="C288" s="49" t="s">
        <v>6</v>
      </c>
      <c r="D288" s="49" t="s">
        <v>21</v>
      </c>
      <c r="E288" s="49" t="s">
        <v>7</v>
      </c>
      <c r="F288" s="49" t="s">
        <v>7</v>
      </c>
      <c r="G288" s="48">
        <f>G289+G295</f>
        <v>2398.7469999999998</v>
      </c>
    </row>
    <row r="289" spans="1:7" ht="58.5" customHeight="1" x14ac:dyDescent="0.3">
      <c r="A289" s="45" t="s">
        <v>248</v>
      </c>
      <c r="B289" s="55">
        <v>390</v>
      </c>
      <c r="C289" s="51" t="s">
        <v>6</v>
      </c>
      <c r="D289" s="51" t="s">
        <v>21</v>
      </c>
      <c r="E289" s="49" t="s">
        <v>159</v>
      </c>
      <c r="F289" s="49"/>
      <c r="G289" s="48">
        <f>G290</f>
        <v>344.5</v>
      </c>
    </row>
    <row r="290" spans="1:7" ht="37.5" x14ac:dyDescent="0.3">
      <c r="A290" s="45" t="s">
        <v>256</v>
      </c>
      <c r="B290" s="55">
        <v>390</v>
      </c>
      <c r="C290" s="51" t="s">
        <v>6</v>
      </c>
      <c r="D290" s="51" t="s">
        <v>21</v>
      </c>
      <c r="E290" s="51" t="s">
        <v>167</v>
      </c>
      <c r="F290" s="49"/>
      <c r="G290" s="48">
        <f>G291</f>
        <v>344.5</v>
      </c>
    </row>
    <row r="291" spans="1:7" ht="187.5" x14ac:dyDescent="0.3">
      <c r="A291" s="72" t="s">
        <v>176</v>
      </c>
      <c r="B291" s="51" t="s">
        <v>212</v>
      </c>
      <c r="C291" s="51" t="s">
        <v>6</v>
      </c>
      <c r="D291" s="51" t="s">
        <v>21</v>
      </c>
      <c r="E291" s="51" t="s">
        <v>177</v>
      </c>
      <c r="F291" s="48" t="str">
        <f>F292</f>
        <v/>
      </c>
      <c r="G291" s="48">
        <f>G292</f>
        <v>344.5</v>
      </c>
    </row>
    <row r="292" spans="1:7" ht="37.5" x14ac:dyDescent="0.3">
      <c r="A292" s="45" t="s">
        <v>81</v>
      </c>
      <c r="B292" s="55">
        <v>390</v>
      </c>
      <c r="C292" s="49" t="s">
        <v>6</v>
      </c>
      <c r="D292" s="49" t="s">
        <v>21</v>
      </c>
      <c r="E292" s="49" t="s">
        <v>90</v>
      </c>
      <c r="F292" s="49" t="s">
        <v>7</v>
      </c>
      <c r="G292" s="48">
        <f>G293+G294</f>
        <v>344.5</v>
      </c>
    </row>
    <row r="293" spans="1:7" ht="95.25" customHeight="1" x14ac:dyDescent="0.3">
      <c r="A293" s="45" t="s">
        <v>10</v>
      </c>
      <c r="B293" s="55">
        <v>390</v>
      </c>
      <c r="C293" s="49" t="s">
        <v>6</v>
      </c>
      <c r="D293" s="49" t="s">
        <v>21</v>
      </c>
      <c r="E293" s="49" t="s">
        <v>90</v>
      </c>
      <c r="F293" s="49" t="s">
        <v>11</v>
      </c>
      <c r="G293" s="48">
        <v>334.6</v>
      </c>
    </row>
    <row r="294" spans="1:7" ht="37.5" x14ac:dyDescent="0.3">
      <c r="A294" s="45" t="s">
        <v>15</v>
      </c>
      <c r="B294" s="55">
        <v>390</v>
      </c>
      <c r="C294" s="49" t="s">
        <v>6</v>
      </c>
      <c r="D294" s="49" t="s">
        <v>21</v>
      </c>
      <c r="E294" s="49" t="s">
        <v>90</v>
      </c>
      <c r="F294" s="49" t="s">
        <v>16</v>
      </c>
      <c r="G294" s="48">
        <v>9.9</v>
      </c>
    </row>
    <row r="295" spans="1:7" x14ac:dyDescent="0.3">
      <c r="A295" s="45" t="s">
        <v>22</v>
      </c>
      <c r="B295" s="55">
        <v>390</v>
      </c>
      <c r="C295" s="49" t="s">
        <v>6</v>
      </c>
      <c r="D295" s="49" t="s">
        <v>21</v>
      </c>
      <c r="E295" s="49" t="s">
        <v>86</v>
      </c>
      <c r="F295" s="49" t="s">
        <v>7</v>
      </c>
      <c r="G295" s="48">
        <f>G296</f>
        <v>2054.2469999999998</v>
      </c>
    </row>
    <row r="296" spans="1:7" x14ac:dyDescent="0.3">
      <c r="A296" s="45" t="s">
        <v>14</v>
      </c>
      <c r="B296" s="55">
        <v>390</v>
      </c>
      <c r="C296" s="49" t="s">
        <v>6</v>
      </c>
      <c r="D296" s="49" t="s">
        <v>21</v>
      </c>
      <c r="E296" s="49" t="s">
        <v>88</v>
      </c>
      <c r="F296" s="49" t="s">
        <v>7</v>
      </c>
      <c r="G296" s="48">
        <f>G297+G298+G299</f>
        <v>2054.2469999999998</v>
      </c>
    </row>
    <row r="297" spans="1:7" ht="114" customHeight="1" x14ac:dyDescent="0.3">
      <c r="A297" s="45" t="s">
        <v>10</v>
      </c>
      <c r="B297" s="55">
        <v>390</v>
      </c>
      <c r="C297" s="49" t="s">
        <v>6</v>
      </c>
      <c r="D297" s="49" t="s">
        <v>21</v>
      </c>
      <c r="E297" s="49" t="s">
        <v>88</v>
      </c>
      <c r="F297" s="49" t="s">
        <v>11</v>
      </c>
      <c r="G297" s="48">
        <v>1417.3320000000001</v>
      </c>
    </row>
    <row r="298" spans="1:7" ht="42.75" customHeight="1" x14ac:dyDescent="0.3">
      <c r="A298" s="45" t="s">
        <v>15</v>
      </c>
      <c r="B298" s="55">
        <v>390</v>
      </c>
      <c r="C298" s="49" t="s">
        <v>6</v>
      </c>
      <c r="D298" s="49" t="s">
        <v>21</v>
      </c>
      <c r="E298" s="49" t="s">
        <v>88</v>
      </c>
      <c r="F298" s="49" t="s">
        <v>16</v>
      </c>
      <c r="G298" s="48">
        <v>625.71500000000003</v>
      </c>
    </row>
    <row r="299" spans="1:7" x14ac:dyDescent="0.3">
      <c r="A299" s="45" t="s">
        <v>17</v>
      </c>
      <c r="B299" s="55">
        <v>390</v>
      </c>
      <c r="C299" s="49" t="s">
        <v>6</v>
      </c>
      <c r="D299" s="49" t="s">
        <v>21</v>
      </c>
      <c r="E299" s="49" t="s">
        <v>88</v>
      </c>
      <c r="F299" s="49" t="s">
        <v>18</v>
      </c>
      <c r="G299" s="48">
        <v>11.2</v>
      </c>
    </row>
    <row r="300" spans="1:7" x14ac:dyDescent="0.3">
      <c r="A300" s="45" t="s">
        <v>29</v>
      </c>
      <c r="B300" s="55">
        <v>390</v>
      </c>
      <c r="C300" s="51" t="s">
        <v>6</v>
      </c>
      <c r="D300" s="49">
        <v>13</v>
      </c>
      <c r="E300" s="49"/>
      <c r="F300" s="49"/>
      <c r="G300" s="48">
        <f>G301</f>
        <v>2518.0210000000002</v>
      </c>
    </row>
    <row r="301" spans="1:7" x14ac:dyDescent="0.3">
      <c r="A301" s="45" t="s">
        <v>22</v>
      </c>
      <c r="B301" s="55">
        <v>390</v>
      </c>
      <c r="C301" s="49" t="s">
        <v>6</v>
      </c>
      <c r="D301" s="49">
        <v>13</v>
      </c>
      <c r="E301" s="49" t="s">
        <v>86</v>
      </c>
      <c r="F301" s="49"/>
      <c r="G301" s="48">
        <f>G302+G304+G307</f>
        <v>2518.0210000000002</v>
      </c>
    </row>
    <row r="302" spans="1:7" ht="37.5" x14ac:dyDescent="0.3">
      <c r="A302" s="45" t="s">
        <v>80</v>
      </c>
      <c r="B302" s="55">
        <v>390</v>
      </c>
      <c r="C302" s="49" t="s">
        <v>6</v>
      </c>
      <c r="D302" s="49">
        <v>13</v>
      </c>
      <c r="E302" s="49" t="s">
        <v>89</v>
      </c>
      <c r="F302" s="50" t="s">
        <v>7</v>
      </c>
      <c r="G302" s="48">
        <f>G303</f>
        <v>96.8</v>
      </c>
    </row>
    <row r="303" spans="1:7" x14ac:dyDescent="0.3">
      <c r="A303" s="45" t="s">
        <v>17</v>
      </c>
      <c r="B303" s="55">
        <v>390</v>
      </c>
      <c r="C303" s="49" t="s">
        <v>6</v>
      </c>
      <c r="D303" s="49">
        <v>13</v>
      </c>
      <c r="E303" s="49" t="s">
        <v>89</v>
      </c>
      <c r="F303" s="49" t="s">
        <v>18</v>
      </c>
      <c r="G303" s="48">
        <v>96.8</v>
      </c>
    </row>
    <row r="304" spans="1:7" x14ac:dyDescent="0.3">
      <c r="A304" s="45" t="s">
        <v>83</v>
      </c>
      <c r="B304" s="55">
        <v>390</v>
      </c>
      <c r="C304" s="49" t="s">
        <v>6</v>
      </c>
      <c r="D304" s="49" t="s">
        <v>30</v>
      </c>
      <c r="E304" s="49" t="s">
        <v>100</v>
      </c>
      <c r="F304" s="49"/>
      <c r="G304" s="48">
        <f>G306+G305</f>
        <v>2409.0709999999999</v>
      </c>
    </row>
    <row r="305" spans="1:11" ht="37.5" x14ac:dyDescent="0.3">
      <c r="A305" s="45" t="s">
        <v>15</v>
      </c>
      <c r="B305" s="55">
        <v>390</v>
      </c>
      <c r="C305" s="49" t="s">
        <v>6</v>
      </c>
      <c r="D305" s="49" t="s">
        <v>30</v>
      </c>
      <c r="E305" s="49" t="s">
        <v>100</v>
      </c>
      <c r="F305" s="49">
        <v>200</v>
      </c>
      <c r="G305" s="48">
        <v>520.423</v>
      </c>
    </row>
    <row r="306" spans="1:11" ht="56.25" x14ac:dyDescent="0.3">
      <c r="A306" s="45" t="s">
        <v>40</v>
      </c>
      <c r="B306" s="55">
        <v>390</v>
      </c>
      <c r="C306" s="49" t="s">
        <v>6</v>
      </c>
      <c r="D306" s="49" t="s">
        <v>30</v>
      </c>
      <c r="E306" s="49" t="s">
        <v>100</v>
      </c>
      <c r="F306" s="49">
        <v>600</v>
      </c>
      <c r="G306" s="48">
        <v>1888.6479999999999</v>
      </c>
    </row>
    <row r="307" spans="1:11" ht="37.5" x14ac:dyDescent="0.3">
      <c r="A307" s="45" t="s">
        <v>237</v>
      </c>
      <c r="B307" s="55">
        <v>390</v>
      </c>
      <c r="C307" s="49" t="s">
        <v>6</v>
      </c>
      <c r="D307" s="49" t="s">
        <v>30</v>
      </c>
      <c r="E307" s="49" t="s">
        <v>236</v>
      </c>
      <c r="F307" s="49"/>
      <c r="G307" s="48">
        <f>G308</f>
        <v>12.15</v>
      </c>
    </row>
    <row r="308" spans="1:11" ht="37.5" x14ac:dyDescent="0.3">
      <c r="A308" s="45" t="s">
        <v>15</v>
      </c>
      <c r="B308" s="55">
        <v>390</v>
      </c>
      <c r="C308" s="49" t="s">
        <v>6</v>
      </c>
      <c r="D308" s="49" t="s">
        <v>30</v>
      </c>
      <c r="E308" s="49" t="s">
        <v>236</v>
      </c>
      <c r="F308" s="49">
        <v>200</v>
      </c>
      <c r="G308" s="48">
        <v>12.15</v>
      </c>
    </row>
    <row r="309" spans="1:11" ht="19.5" x14ac:dyDescent="0.3">
      <c r="A309" s="45" t="s">
        <v>213</v>
      </c>
      <c r="B309" s="55">
        <v>390</v>
      </c>
      <c r="C309" s="49" t="s">
        <v>54</v>
      </c>
      <c r="D309" s="59"/>
      <c r="E309" s="59" t="s">
        <v>7</v>
      </c>
      <c r="F309" s="65" t="s">
        <v>7</v>
      </c>
      <c r="G309" s="48">
        <f>G310+G321+G350+G344+G336</f>
        <v>664373.51600000006</v>
      </c>
    </row>
    <row r="310" spans="1:11" x14ac:dyDescent="0.3">
      <c r="A310" s="45" t="s">
        <v>39</v>
      </c>
      <c r="B310" s="55">
        <v>390</v>
      </c>
      <c r="C310" s="49" t="s">
        <v>54</v>
      </c>
      <c r="D310" s="49" t="s">
        <v>6</v>
      </c>
      <c r="E310" s="49" t="s">
        <v>7</v>
      </c>
      <c r="F310" s="56" t="s">
        <v>7</v>
      </c>
      <c r="G310" s="48">
        <f>G311</f>
        <v>215384</v>
      </c>
    </row>
    <row r="311" spans="1:11" ht="63" customHeight="1" x14ac:dyDescent="0.3">
      <c r="A311" s="45" t="s">
        <v>248</v>
      </c>
      <c r="B311" s="55">
        <v>390</v>
      </c>
      <c r="C311" s="49" t="s">
        <v>54</v>
      </c>
      <c r="D311" s="49" t="s">
        <v>6</v>
      </c>
      <c r="E311" s="49" t="s">
        <v>159</v>
      </c>
      <c r="F311" s="56" t="s">
        <v>7</v>
      </c>
      <c r="G311" s="48">
        <f>G312</f>
        <v>215384</v>
      </c>
    </row>
    <row r="312" spans="1:11" ht="37.5" x14ac:dyDescent="0.3">
      <c r="A312" s="45" t="s">
        <v>257</v>
      </c>
      <c r="B312" s="55">
        <v>390</v>
      </c>
      <c r="C312" s="49" t="s">
        <v>54</v>
      </c>
      <c r="D312" s="49" t="s">
        <v>6</v>
      </c>
      <c r="E312" s="49" t="s">
        <v>160</v>
      </c>
      <c r="F312" s="56" t="s">
        <v>7</v>
      </c>
      <c r="G312" s="48">
        <f>G313+G316</f>
        <v>215384</v>
      </c>
    </row>
    <row r="313" spans="1:11" ht="112.5" x14ac:dyDescent="0.3">
      <c r="A313" s="45" t="s">
        <v>161</v>
      </c>
      <c r="B313" s="55">
        <v>390</v>
      </c>
      <c r="C313" s="51" t="s">
        <v>54</v>
      </c>
      <c r="D313" s="51" t="s">
        <v>6</v>
      </c>
      <c r="E313" s="49" t="s">
        <v>162</v>
      </c>
      <c r="F313" s="56"/>
      <c r="G313" s="48">
        <f>G314</f>
        <v>88713.8</v>
      </c>
    </row>
    <row r="314" spans="1:11" ht="131.25" x14ac:dyDescent="0.3">
      <c r="A314" s="45" t="s">
        <v>331</v>
      </c>
      <c r="B314" s="55">
        <v>390</v>
      </c>
      <c r="C314" s="49" t="s">
        <v>54</v>
      </c>
      <c r="D314" s="49" t="s">
        <v>6</v>
      </c>
      <c r="E314" s="49" t="s">
        <v>179</v>
      </c>
      <c r="F314" s="56" t="s">
        <v>7</v>
      </c>
      <c r="G314" s="48">
        <f>G315</f>
        <v>88713.8</v>
      </c>
    </row>
    <row r="315" spans="1:11" ht="56.25" x14ac:dyDescent="0.3">
      <c r="A315" s="45" t="s">
        <v>40</v>
      </c>
      <c r="B315" s="55">
        <v>390</v>
      </c>
      <c r="C315" s="49" t="s">
        <v>54</v>
      </c>
      <c r="D315" s="49" t="s">
        <v>6</v>
      </c>
      <c r="E315" s="49" t="s">
        <v>179</v>
      </c>
      <c r="F315" s="49" t="s">
        <v>41</v>
      </c>
      <c r="G315" s="48">
        <v>88713.8</v>
      </c>
    </row>
    <row r="316" spans="1:11" ht="37.5" x14ac:dyDescent="0.3">
      <c r="A316" s="45" t="s">
        <v>163</v>
      </c>
      <c r="B316" s="55">
        <v>390</v>
      </c>
      <c r="C316" s="51" t="s">
        <v>54</v>
      </c>
      <c r="D316" s="51" t="s">
        <v>6</v>
      </c>
      <c r="E316" s="49" t="s">
        <v>164</v>
      </c>
      <c r="F316" s="49"/>
      <c r="G316" s="48">
        <f>G317</f>
        <v>126670.2</v>
      </c>
    </row>
    <row r="317" spans="1:11" ht="37.5" x14ac:dyDescent="0.3">
      <c r="A317" s="45" t="s">
        <v>165</v>
      </c>
      <c r="B317" s="55">
        <v>390</v>
      </c>
      <c r="C317" s="51" t="s">
        <v>54</v>
      </c>
      <c r="D317" s="51" t="s">
        <v>6</v>
      </c>
      <c r="E317" s="49" t="s">
        <v>357</v>
      </c>
      <c r="F317" s="49"/>
      <c r="G317" s="48">
        <f>G318+G319</f>
        <v>126670.2</v>
      </c>
    </row>
    <row r="318" spans="1:11" ht="56.25" x14ac:dyDescent="0.3">
      <c r="A318" s="45" t="s">
        <v>40</v>
      </c>
      <c r="B318" s="55">
        <v>390</v>
      </c>
      <c r="C318" s="51" t="s">
        <v>54</v>
      </c>
      <c r="D318" s="51" t="s">
        <v>6</v>
      </c>
      <c r="E318" s="49" t="s">
        <v>357</v>
      </c>
      <c r="F318" s="49">
        <v>600</v>
      </c>
      <c r="G318" s="48">
        <v>126200.2</v>
      </c>
      <c r="K318" s="17"/>
    </row>
    <row r="319" spans="1:11" x14ac:dyDescent="0.3">
      <c r="A319" s="45" t="s">
        <v>55</v>
      </c>
      <c r="B319" s="55">
        <v>390</v>
      </c>
      <c r="C319" s="51" t="s">
        <v>54</v>
      </c>
      <c r="D319" s="51" t="s">
        <v>6</v>
      </c>
      <c r="E319" s="49" t="s">
        <v>166</v>
      </c>
      <c r="F319" s="56"/>
      <c r="G319" s="48">
        <f>G320</f>
        <v>470</v>
      </c>
    </row>
    <row r="320" spans="1:11" ht="56.25" x14ac:dyDescent="0.3">
      <c r="A320" s="45" t="s">
        <v>40</v>
      </c>
      <c r="B320" s="55">
        <v>390</v>
      </c>
      <c r="C320" s="49" t="s">
        <v>54</v>
      </c>
      <c r="D320" s="49" t="s">
        <v>6</v>
      </c>
      <c r="E320" s="49" t="s">
        <v>166</v>
      </c>
      <c r="F320" s="49" t="s">
        <v>41</v>
      </c>
      <c r="G320" s="48">
        <v>470</v>
      </c>
      <c r="K320" s="17"/>
    </row>
    <row r="321" spans="1:7" x14ac:dyDescent="0.3">
      <c r="A321" s="45" t="s">
        <v>42</v>
      </c>
      <c r="B321" s="55">
        <v>390</v>
      </c>
      <c r="C321" s="49" t="s">
        <v>54</v>
      </c>
      <c r="D321" s="49" t="s">
        <v>9</v>
      </c>
      <c r="E321" s="56" t="s">
        <v>7</v>
      </c>
      <c r="F321" s="56"/>
      <c r="G321" s="48">
        <f>G322</f>
        <v>425008.00699999998</v>
      </c>
    </row>
    <row r="322" spans="1:7" ht="55.5" customHeight="1" x14ac:dyDescent="0.3">
      <c r="A322" s="45" t="s">
        <v>248</v>
      </c>
      <c r="B322" s="55">
        <v>390</v>
      </c>
      <c r="C322" s="49" t="s">
        <v>54</v>
      </c>
      <c r="D322" s="49" t="s">
        <v>9</v>
      </c>
      <c r="E322" s="49" t="s">
        <v>159</v>
      </c>
      <c r="F322" s="56" t="s">
        <v>7</v>
      </c>
      <c r="G322" s="48">
        <f>G323</f>
        <v>425008.00699999998</v>
      </c>
    </row>
    <row r="323" spans="1:7" ht="37.5" x14ac:dyDescent="0.3">
      <c r="A323" s="45" t="s">
        <v>256</v>
      </c>
      <c r="B323" s="55">
        <v>390</v>
      </c>
      <c r="C323" s="49" t="s">
        <v>54</v>
      </c>
      <c r="D323" s="49" t="s">
        <v>9</v>
      </c>
      <c r="E323" s="49" t="s">
        <v>167</v>
      </c>
      <c r="F323" s="49"/>
      <c r="G323" s="48">
        <f>G324+G333</f>
        <v>425008.00699999998</v>
      </c>
    </row>
    <row r="324" spans="1:7" ht="37.5" x14ac:dyDescent="0.3">
      <c r="A324" s="45" t="s">
        <v>168</v>
      </c>
      <c r="B324" s="55">
        <v>390</v>
      </c>
      <c r="C324" s="49" t="s">
        <v>54</v>
      </c>
      <c r="D324" s="49" t="s">
        <v>9</v>
      </c>
      <c r="E324" s="49" t="s">
        <v>169</v>
      </c>
      <c r="F324" s="49"/>
      <c r="G324" s="48">
        <f>G325+G329</f>
        <v>249771.80699999997</v>
      </c>
    </row>
    <row r="325" spans="1:7" ht="56.25" x14ac:dyDescent="0.3">
      <c r="A325" s="45" t="s">
        <v>172</v>
      </c>
      <c r="B325" s="55">
        <v>390</v>
      </c>
      <c r="C325" s="51" t="s">
        <v>54</v>
      </c>
      <c r="D325" s="51" t="s">
        <v>9</v>
      </c>
      <c r="E325" s="51" t="s">
        <v>358</v>
      </c>
      <c r="F325" s="49"/>
      <c r="G325" s="48">
        <f>G326+G327</f>
        <v>249729.75699999998</v>
      </c>
    </row>
    <row r="326" spans="1:7" ht="56.25" x14ac:dyDescent="0.3">
      <c r="A326" s="45" t="s">
        <v>40</v>
      </c>
      <c r="B326" s="55">
        <v>390</v>
      </c>
      <c r="C326" s="51" t="s">
        <v>54</v>
      </c>
      <c r="D326" s="51" t="s">
        <v>9</v>
      </c>
      <c r="E326" s="51" t="s">
        <v>358</v>
      </c>
      <c r="F326" s="49">
        <v>600</v>
      </c>
      <c r="G326" s="48">
        <f>226372.16+22407.477</f>
        <v>248779.63699999999</v>
      </c>
    </row>
    <row r="327" spans="1:7" x14ac:dyDescent="0.3">
      <c r="A327" s="45" t="s">
        <v>55</v>
      </c>
      <c r="B327" s="55">
        <v>390</v>
      </c>
      <c r="C327" s="51" t="s">
        <v>54</v>
      </c>
      <c r="D327" s="51" t="s">
        <v>9</v>
      </c>
      <c r="E327" s="51" t="s">
        <v>171</v>
      </c>
      <c r="F327" s="49"/>
      <c r="G327" s="48">
        <f>G328</f>
        <v>950.12</v>
      </c>
    </row>
    <row r="328" spans="1:7" ht="56.25" x14ac:dyDescent="0.3">
      <c r="A328" s="45" t="s">
        <v>40</v>
      </c>
      <c r="B328" s="55">
        <v>390</v>
      </c>
      <c r="C328" s="51" t="s">
        <v>54</v>
      </c>
      <c r="D328" s="51" t="s">
        <v>9</v>
      </c>
      <c r="E328" s="51" t="s">
        <v>171</v>
      </c>
      <c r="F328" s="49">
        <v>600</v>
      </c>
      <c r="G328" s="48">
        <v>950.12</v>
      </c>
    </row>
    <row r="329" spans="1:7" ht="37.5" x14ac:dyDescent="0.3">
      <c r="A329" s="45" t="s">
        <v>175</v>
      </c>
      <c r="B329" s="55">
        <v>390</v>
      </c>
      <c r="C329" s="51" t="s">
        <v>54</v>
      </c>
      <c r="D329" s="51" t="s">
        <v>9</v>
      </c>
      <c r="E329" s="51" t="s">
        <v>173</v>
      </c>
      <c r="F329" s="49"/>
      <c r="G329" s="48">
        <f>G330+G331</f>
        <v>42.05</v>
      </c>
    </row>
    <row r="330" spans="1:7" ht="56.25" hidden="1" x14ac:dyDescent="0.3">
      <c r="A330" s="45" t="s">
        <v>40</v>
      </c>
      <c r="B330" s="55">
        <v>390</v>
      </c>
      <c r="C330" s="51" t="s">
        <v>54</v>
      </c>
      <c r="D330" s="51" t="s">
        <v>9</v>
      </c>
      <c r="E330" s="51" t="s">
        <v>173</v>
      </c>
      <c r="F330" s="49">
        <v>600</v>
      </c>
      <c r="G330" s="48"/>
    </row>
    <row r="331" spans="1:7" x14ac:dyDescent="0.3">
      <c r="A331" s="45" t="s">
        <v>55</v>
      </c>
      <c r="B331" s="55">
        <v>390</v>
      </c>
      <c r="C331" s="51" t="s">
        <v>54</v>
      </c>
      <c r="D331" s="51" t="s">
        <v>9</v>
      </c>
      <c r="E331" s="51" t="s">
        <v>174</v>
      </c>
      <c r="F331" s="49"/>
      <c r="G331" s="48">
        <f>G332</f>
        <v>42.05</v>
      </c>
    </row>
    <row r="332" spans="1:7" ht="56.25" x14ac:dyDescent="0.3">
      <c r="A332" s="45" t="s">
        <v>40</v>
      </c>
      <c r="B332" s="55">
        <v>390</v>
      </c>
      <c r="C332" s="51" t="s">
        <v>54</v>
      </c>
      <c r="D332" s="51" t="s">
        <v>9</v>
      </c>
      <c r="E332" s="51" t="s">
        <v>174</v>
      </c>
      <c r="F332" s="49">
        <v>600</v>
      </c>
      <c r="G332" s="48">
        <v>42.05</v>
      </c>
    </row>
    <row r="333" spans="1:7" ht="134.25" customHeight="1" x14ac:dyDescent="0.3">
      <c r="A333" s="72" t="s">
        <v>176</v>
      </c>
      <c r="B333" s="55">
        <v>390</v>
      </c>
      <c r="C333" s="51" t="s">
        <v>54</v>
      </c>
      <c r="D333" s="51" t="s">
        <v>9</v>
      </c>
      <c r="E333" s="51" t="s">
        <v>177</v>
      </c>
      <c r="F333" s="51"/>
      <c r="G333" s="48">
        <f>G334</f>
        <v>175236.2</v>
      </c>
    </row>
    <row r="334" spans="1:7" ht="125.25" customHeight="1" x14ac:dyDescent="0.3">
      <c r="A334" s="72" t="s">
        <v>330</v>
      </c>
      <c r="B334" s="55">
        <v>390</v>
      </c>
      <c r="C334" s="51" t="s">
        <v>54</v>
      </c>
      <c r="D334" s="51" t="s">
        <v>9</v>
      </c>
      <c r="E334" s="51" t="s">
        <v>178</v>
      </c>
      <c r="F334" s="49" t="s">
        <v>7</v>
      </c>
      <c r="G334" s="48">
        <f>G335</f>
        <v>175236.2</v>
      </c>
    </row>
    <row r="335" spans="1:7" ht="56.25" x14ac:dyDescent="0.3">
      <c r="A335" s="45" t="s">
        <v>40</v>
      </c>
      <c r="B335" s="55">
        <v>390</v>
      </c>
      <c r="C335" s="49" t="s">
        <v>54</v>
      </c>
      <c r="D335" s="49" t="s">
        <v>9</v>
      </c>
      <c r="E335" s="51" t="s">
        <v>178</v>
      </c>
      <c r="F335" s="49" t="s">
        <v>41</v>
      </c>
      <c r="G335" s="48">
        <v>175236.2</v>
      </c>
    </row>
    <row r="336" spans="1:7" ht="21" customHeight="1" x14ac:dyDescent="0.3">
      <c r="A336" s="45" t="s">
        <v>287</v>
      </c>
      <c r="B336" s="55">
        <v>390</v>
      </c>
      <c r="C336" s="49" t="s">
        <v>54</v>
      </c>
      <c r="D336" s="51" t="s">
        <v>13</v>
      </c>
      <c r="E336" s="49"/>
      <c r="F336" s="49"/>
      <c r="G336" s="48">
        <f>G337</f>
        <v>14353.164999999999</v>
      </c>
    </row>
    <row r="337" spans="1:12" ht="75" x14ac:dyDescent="0.3">
      <c r="A337" s="45" t="s">
        <v>248</v>
      </c>
      <c r="B337" s="55">
        <v>390</v>
      </c>
      <c r="C337" s="49" t="s">
        <v>54</v>
      </c>
      <c r="D337" s="51" t="s">
        <v>13</v>
      </c>
      <c r="E337" s="49" t="s">
        <v>159</v>
      </c>
      <c r="F337" s="49"/>
      <c r="G337" s="48">
        <f>G338</f>
        <v>14353.164999999999</v>
      </c>
    </row>
    <row r="338" spans="1:12" ht="37.5" x14ac:dyDescent="0.3">
      <c r="A338" s="45" t="s">
        <v>249</v>
      </c>
      <c r="B338" s="55">
        <v>390</v>
      </c>
      <c r="C338" s="51" t="s">
        <v>54</v>
      </c>
      <c r="D338" s="51" t="s">
        <v>13</v>
      </c>
      <c r="E338" s="51" t="s">
        <v>181</v>
      </c>
      <c r="F338" s="49"/>
      <c r="G338" s="48">
        <f>G339</f>
        <v>14353.164999999999</v>
      </c>
    </row>
    <row r="339" spans="1:12" ht="56.25" x14ac:dyDescent="0.3">
      <c r="A339" s="45" t="s">
        <v>182</v>
      </c>
      <c r="B339" s="55">
        <v>390</v>
      </c>
      <c r="C339" s="51" t="s">
        <v>54</v>
      </c>
      <c r="D339" s="51" t="s">
        <v>13</v>
      </c>
      <c r="E339" s="51" t="s">
        <v>183</v>
      </c>
      <c r="F339" s="49"/>
      <c r="G339" s="48">
        <f>G340</f>
        <v>14353.164999999999</v>
      </c>
    </row>
    <row r="340" spans="1:12" ht="75" x14ac:dyDescent="0.3">
      <c r="A340" s="45" t="s">
        <v>184</v>
      </c>
      <c r="B340" s="55">
        <v>390</v>
      </c>
      <c r="C340" s="51" t="s">
        <v>54</v>
      </c>
      <c r="D340" s="51" t="s">
        <v>13</v>
      </c>
      <c r="E340" s="51" t="s">
        <v>359</v>
      </c>
      <c r="F340" s="49"/>
      <c r="G340" s="48">
        <f>G341+G342</f>
        <v>14353.164999999999</v>
      </c>
    </row>
    <row r="341" spans="1:12" ht="56.25" x14ac:dyDescent="0.3">
      <c r="A341" s="45" t="s">
        <v>40</v>
      </c>
      <c r="B341" s="55">
        <v>390</v>
      </c>
      <c r="C341" s="51" t="s">
        <v>54</v>
      </c>
      <c r="D341" s="51" t="s">
        <v>13</v>
      </c>
      <c r="E341" s="51" t="s">
        <v>359</v>
      </c>
      <c r="F341" s="49">
        <v>600</v>
      </c>
      <c r="G341" s="48">
        <v>14337.964</v>
      </c>
    </row>
    <row r="342" spans="1:12" x14ac:dyDescent="0.3">
      <c r="A342" s="45" t="s">
        <v>55</v>
      </c>
      <c r="B342" s="55">
        <v>390</v>
      </c>
      <c r="C342" s="51" t="s">
        <v>54</v>
      </c>
      <c r="D342" s="51" t="s">
        <v>13</v>
      </c>
      <c r="E342" s="51" t="s">
        <v>185</v>
      </c>
      <c r="F342" s="49"/>
      <c r="G342" s="48">
        <f>G343</f>
        <v>15.201000000000001</v>
      </c>
    </row>
    <row r="343" spans="1:12" ht="56.25" x14ac:dyDescent="0.3">
      <c r="A343" s="45" t="s">
        <v>40</v>
      </c>
      <c r="B343" s="55">
        <v>390</v>
      </c>
      <c r="C343" s="51" t="s">
        <v>54</v>
      </c>
      <c r="D343" s="51" t="s">
        <v>13</v>
      </c>
      <c r="E343" s="51" t="s">
        <v>185</v>
      </c>
      <c r="F343" s="49">
        <v>600</v>
      </c>
      <c r="G343" s="48">
        <v>15.201000000000001</v>
      </c>
    </row>
    <row r="344" spans="1:12" ht="27.75" customHeight="1" x14ac:dyDescent="0.3">
      <c r="A344" s="45" t="s">
        <v>43</v>
      </c>
      <c r="B344" s="55">
        <v>390</v>
      </c>
      <c r="C344" s="49" t="s">
        <v>54</v>
      </c>
      <c r="D344" s="49" t="s">
        <v>54</v>
      </c>
      <c r="E344" s="51"/>
      <c r="F344" s="49"/>
      <c r="G344" s="48">
        <f>G345</f>
        <v>281.94400000000002</v>
      </c>
    </row>
    <row r="345" spans="1:12" ht="93" customHeight="1" x14ac:dyDescent="0.3">
      <c r="A345" s="45" t="s">
        <v>250</v>
      </c>
      <c r="B345" s="55">
        <v>390</v>
      </c>
      <c r="C345" s="51" t="s">
        <v>54</v>
      </c>
      <c r="D345" s="51" t="s">
        <v>54</v>
      </c>
      <c r="E345" s="51" t="s">
        <v>93</v>
      </c>
      <c r="F345" s="49"/>
      <c r="G345" s="48">
        <f>G346</f>
        <v>281.94400000000002</v>
      </c>
      <c r="L345" s="17"/>
    </row>
    <row r="346" spans="1:12" ht="37.5" x14ac:dyDescent="0.3">
      <c r="A346" s="45" t="s">
        <v>291</v>
      </c>
      <c r="B346" s="55">
        <v>390</v>
      </c>
      <c r="C346" s="51" t="s">
        <v>54</v>
      </c>
      <c r="D346" s="51" t="s">
        <v>54</v>
      </c>
      <c r="E346" s="51" t="s">
        <v>199</v>
      </c>
      <c r="F346" s="49"/>
      <c r="G346" s="48">
        <f>G347</f>
        <v>281.94400000000002</v>
      </c>
    </row>
    <row r="347" spans="1:12" ht="56.25" x14ac:dyDescent="0.3">
      <c r="A347" s="45" t="s">
        <v>198</v>
      </c>
      <c r="B347" s="55">
        <v>390</v>
      </c>
      <c r="C347" s="51" t="s">
        <v>54</v>
      </c>
      <c r="D347" s="51" t="s">
        <v>54</v>
      </c>
      <c r="E347" s="51" t="s">
        <v>200</v>
      </c>
      <c r="F347" s="49"/>
      <c r="G347" s="48">
        <f>G348</f>
        <v>281.94400000000002</v>
      </c>
    </row>
    <row r="348" spans="1:12" ht="37.5" x14ac:dyDescent="0.3">
      <c r="A348" s="45" t="s">
        <v>202</v>
      </c>
      <c r="B348" s="55">
        <v>390</v>
      </c>
      <c r="C348" s="51" t="s">
        <v>54</v>
      </c>
      <c r="D348" s="51" t="s">
        <v>54</v>
      </c>
      <c r="E348" s="51" t="s">
        <v>201</v>
      </c>
      <c r="F348" s="49"/>
      <c r="G348" s="48">
        <f>G349</f>
        <v>281.94400000000002</v>
      </c>
    </row>
    <row r="349" spans="1:12" ht="56.25" x14ac:dyDescent="0.3">
      <c r="A349" s="45" t="s">
        <v>64</v>
      </c>
      <c r="B349" s="55">
        <v>390</v>
      </c>
      <c r="C349" s="51" t="s">
        <v>54</v>
      </c>
      <c r="D349" s="51" t="s">
        <v>54</v>
      </c>
      <c r="E349" s="51" t="s">
        <v>201</v>
      </c>
      <c r="F349" s="49">
        <v>600</v>
      </c>
      <c r="G349" s="48">
        <v>281.94400000000002</v>
      </c>
    </row>
    <row r="350" spans="1:12" ht="22.5" customHeight="1" x14ac:dyDescent="0.3">
      <c r="A350" s="45" t="s">
        <v>44</v>
      </c>
      <c r="B350" s="55">
        <v>390</v>
      </c>
      <c r="C350" s="49" t="s">
        <v>54</v>
      </c>
      <c r="D350" s="49" t="s">
        <v>51</v>
      </c>
      <c r="E350" s="56" t="s">
        <v>7</v>
      </c>
      <c r="F350" s="56" t="s">
        <v>7</v>
      </c>
      <c r="G350" s="48">
        <f>G351+G370+G374+G378</f>
        <v>9346.4</v>
      </c>
    </row>
    <row r="351" spans="1:12" ht="59.25" customHeight="1" x14ac:dyDescent="0.3">
      <c r="A351" s="45" t="s">
        <v>248</v>
      </c>
      <c r="B351" s="55">
        <v>390</v>
      </c>
      <c r="C351" s="51" t="s">
        <v>54</v>
      </c>
      <c r="D351" s="51" t="s">
        <v>51</v>
      </c>
      <c r="E351" s="51" t="s">
        <v>159</v>
      </c>
      <c r="F351" s="56"/>
      <c r="G351" s="48">
        <f>G352+G356+G367</f>
        <v>7899.2</v>
      </c>
    </row>
    <row r="352" spans="1:12" ht="37.5" x14ac:dyDescent="0.3">
      <c r="A352" s="45" t="s">
        <v>257</v>
      </c>
      <c r="B352" s="55">
        <v>390</v>
      </c>
      <c r="C352" s="49" t="s">
        <v>54</v>
      </c>
      <c r="D352" s="51" t="s">
        <v>51</v>
      </c>
      <c r="E352" s="49" t="s">
        <v>160</v>
      </c>
      <c r="F352" s="56"/>
      <c r="G352" s="48">
        <f>G353</f>
        <v>50</v>
      </c>
    </row>
    <row r="353" spans="1:7" ht="59.25" customHeight="1" x14ac:dyDescent="0.3">
      <c r="A353" s="45" t="s">
        <v>204</v>
      </c>
      <c r="B353" s="55">
        <v>390</v>
      </c>
      <c r="C353" s="51" t="s">
        <v>54</v>
      </c>
      <c r="D353" s="51" t="s">
        <v>51</v>
      </c>
      <c r="E353" s="51" t="s">
        <v>272</v>
      </c>
      <c r="F353" s="49"/>
      <c r="G353" s="48">
        <f>G354</f>
        <v>50</v>
      </c>
    </row>
    <row r="354" spans="1:7" ht="37.5" x14ac:dyDescent="0.3">
      <c r="A354" s="45" t="s">
        <v>65</v>
      </c>
      <c r="B354" s="55">
        <v>390</v>
      </c>
      <c r="C354" s="51" t="s">
        <v>54</v>
      </c>
      <c r="D354" s="51" t="s">
        <v>51</v>
      </c>
      <c r="E354" s="51" t="s">
        <v>353</v>
      </c>
      <c r="F354" s="49"/>
      <c r="G354" s="48">
        <f>G355</f>
        <v>50</v>
      </c>
    </row>
    <row r="355" spans="1:7" ht="37.5" x14ac:dyDescent="0.3">
      <c r="A355" s="45" t="s">
        <v>15</v>
      </c>
      <c r="B355" s="55">
        <v>390</v>
      </c>
      <c r="C355" s="51" t="s">
        <v>54</v>
      </c>
      <c r="D355" s="51" t="s">
        <v>51</v>
      </c>
      <c r="E355" s="51" t="s">
        <v>353</v>
      </c>
      <c r="F355" s="49">
        <v>200</v>
      </c>
      <c r="G355" s="48">
        <v>50</v>
      </c>
    </row>
    <row r="356" spans="1:7" ht="37.5" x14ac:dyDescent="0.3">
      <c r="A356" s="45" t="s">
        <v>258</v>
      </c>
      <c r="B356" s="55">
        <v>390</v>
      </c>
      <c r="C356" s="51" t="s">
        <v>54</v>
      </c>
      <c r="D356" s="51" t="s">
        <v>51</v>
      </c>
      <c r="E356" s="51" t="s">
        <v>167</v>
      </c>
      <c r="F356" s="56"/>
      <c r="G356" s="48">
        <f>G357+G362</f>
        <v>7749.2</v>
      </c>
    </row>
    <row r="357" spans="1:7" ht="139.5" customHeight="1" x14ac:dyDescent="0.3">
      <c r="A357" s="72" t="s">
        <v>176</v>
      </c>
      <c r="B357" s="55">
        <v>390</v>
      </c>
      <c r="C357" s="51" t="s">
        <v>54</v>
      </c>
      <c r="D357" s="51" t="s">
        <v>51</v>
      </c>
      <c r="E357" s="51" t="s">
        <v>177</v>
      </c>
      <c r="F357" s="56"/>
      <c r="G357" s="48">
        <f>G358</f>
        <v>4599.2</v>
      </c>
    </row>
    <row r="358" spans="1:7" ht="64.5" customHeight="1" x14ac:dyDescent="0.3">
      <c r="A358" s="45" t="s">
        <v>332</v>
      </c>
      <c r="B358" s="55">
        <v>390</v>
      </c>
      <c r="C358" s="51" t="s">
        <v>54</v>
      </c>
      <c r="D358" s="51" t="s">
        <v>51</v>
      </c>
      <c r="E358" s="51" t="s">
        <v>192</v>
      </c>
      <c r="F358" s="56"/>
      <c r="G358" s="48">
        <f>G359+G360</f>
        <v>4599.2</v>
      </c>
    </row>
    <row r="359" spans="1:7" ht="91.5" customHeight="1" x14ac:dyDescent="0.3">
      <c r="A359" s="45" t="s">
        <v>10</v>
      </c>
      <c r="B359" s="55">
        <v>390</v>
      </c>
      <c r="C359" s="51" t="s">
        <v>54</v>
      </c>
      <c r="D359" s="51" t="s">
        <v>51</v>
      </c>
      <c r="E359" s="51" t="s">
        <v>192</v>
      </c>
      <c r="F359" s="49">
        <v>100</v>
      </c>
      <c r="G359" s="48">
        <v>4536</v>
      </c>
    </row>
    <row r="360" spans="1:7" ht="37.5" x14ac:dyDescent="0.3">
      <c r="A360" s="45" t="s">
        <v>15</v>
      </c>
      <c r="B360" s="55">
        <v>390</v>
      </c>
      <c r="C360" s="51" t="s">
        <v>54</v>
      </c>
      <c r="D360" s="51" t="s">
        <v>51</v>
      </c>
      <c r="E360" s="51" t="s">
        <v>192</v>
      </c>
      <c r="F360" s="49">
        <v>200</v>
      </c>
      <c r="G360" s="48">
        <v>63.2</v>
      </c>
    </row>
    <row r="361" spans="1:7" ht="56.25" x14ac:dyDescent="0.3">
      <c r="A361" s="45" t="s">
        <v>203</v>
      </c>
      <c r="B361" s="55">
        <v>390</v>
      </c>
      <c r="C361" s="51" t="s">
        <v>54</v>
      </c>
      <c r="D361" s="51" t="s">
        <v>51</v>
      </c>
      <c r="E361" s="51" t="s">
        <v>180</v>
      </c>
      <c r="F361" s="49"/>
      <c r="G361" s="48">
        <f>G362</f>
        <v>3150</v>
      </c>
    </row>
    <row r="362" spans="1:7" ht="37.5" x14ac:dyDescent="0.3">
      <c r="A362" s="45" t="s">
        <v>65</v>
      </c>
      <c r="B362" s="55">
        <v>390</v>
      </c>
      <c r="C362" s="51" t="s">
        <v>54</v>
      </c>
      <c r="D362" s="51" t="s">
        <v>51</v>
      </c>
      <c r="E362" s="51" t="s">
        <v>354</v>
      </c>
      <c r="F362" s="49"/>
      <c r="G362" s="48">
        <f>G363+G364</f>
        <v>3150</v>
      </c>
    </row>
    <row r="363" spans="1:7" ht="37.5" x14ac:dyDescent="0.3">
      <c r="A363" s="45" t="s">
        <v>15</v>
      </c>
      <c r="B363" s="55">
        <v>390</v>
      </c>
      <c r="C363" s="51" t="s">
        <v>54</v>
      </c>
      <c r="D363" s="51" t="s">
        <v>51</v>
      </c>
      <c r="E363" s="51" t="s">
        <v>354</v>
      </c>
      <c r="F363" s="49">
        <v>200</v>
      </c>
      <c r="G363" s="48">
        <v>1844.001</v>
      </c>
    </row>
    <row r="364" spans="1:7" ht="37.5" x14ac:dyDescent="0.3">
      <c r="A364" s="45" t="s">
        <v>65</v>
      </c>
      <c r="B364" s="55">
        <v>390</v>
      </c>
      <c r="C364" s="51" t="s">
        <v>54</v>
      </c>
      <c r="D364" s="51" t="s">
        <v>51</v>
      </c>
      <c r="E364" s="51" t="s">
        <v>360</v>
      </c>
      <c r="F364" s="49"/>
      <c r="G364" s="48">
        <f>G365</f>
        <v>1305.999</v>
      </c>
    </row>
    <row r="365" spans="1:7" ht="37.5" x14ac:dyDescent="0.3">
      <c r="A365" s="45" t="s">
        <v>15</v>
      </c>
      <c r="B365" s="55">
        <v>390</v>
      </c>
      <c r="C365" s="51" t="s">
        <v>54</v>
      </c>
      <c r="D365" s="51" t="s">
        <v>51</v>
      </c>
      <c r="E365" s="51" t="s">
        <v>360</v>
      </c>
      <c r="F365" s="49">
        <v>200</v>
      </c>
      <c r="G365" s="48">
        <v>1305.999</v>
      </c>
    </row>
    <row r="366" spans="1:7" ht="37.5" x14ac:dyDescent="0.3">
      <c r="A366" s="45" t="s">
        <v>259</v>
      </c>
      <c r="B366" s="55">
        <v>390</v>
      </c>
      <c r="C366" s="51" t="s">
        <v>54</v>
      </c>
      <c r="D366" s="51" t="s">
        <v>51</v>
      </c>
      <c r="E366" s="51" t="s">
        <v>181</v>
      </c>
      <c r="F366" s="49"/>
      <c r="G366" s="48">
        <f>G367</f>
        <v>100</v>
      </c>
    </row>
    <row r="367" spans="1:7" ht="75" x14ac:dyDescent="0.3">
      <c r="A367" s="45" t="s">
        <v>205</v>
      </c>
      <c r="B367" s="55">
        <v>390</v>
      </c>
      <c r="C367" s="51" t="s">
        <v>54</v>
      </c>
      <c r="D367" s="51" t="s">
        <v>51</v>
      </c>
      <c r="E367" s="51" t="s">
        <v>191</v>
      </c>
      <c r="F367" s="49"/>
      <c r="G367" s="48">
        <f>G368</f>
        <v>100</v>
      </c>
    </row>
    <row r="368" spans="1:7" ht="37.5" x14ac:dyDescent="0.3">
      <c r="A368" s="45" t="s">
        <v>65</v>
      </c>
      <c r="B368" s="55">
        <v>390</v>
      </c>
      <c r="C368" s="51" t="s">
        <v>54</v>
      </c>
      <c r="D368" s="51" t="s">
        <v>51</v>
      </c>
      <c r="E368" s="51" t="s">
        <v>355</v>
      </c>
      <c r="F368" s="49"/>
      <c r="G368" s="48">
        <f>G369</f>
        <v>100</v>
      </c>
    </row>
    <row r="369" spans="1:7" ht="37.5" x14ac:dyDescent="0.3">
      <c r="A369" s="45" t="s">
        <v>15</v>
      </c>
      <c r="B369" s="55">
        <v>390</v>
      </c>
      <c r="C369" s="51" t="s">
        <v>54</v>
      </c>
      <c r="D369" s="51" t="s">
        <v>51</v>
      </c>
      <c r="E369" s="51" t="s">
        <v>355</v>
      </c>
      <c r="F369" s="49">
        <v>200</v>
      </c>
      <c r="G369" s="48">
        <v>100</v>
      </c>
    </row>
    <row r="370" spans="1:7" ht="80.25" customHeight="1" x14ac:dyDescent="0.3">
      <c r="A370" s="45" t="s">
        <v>263</v>
      </c>
      <c r="B370" s="55">
        <v>390</v>
      </c>
      <c r="C370" s="51" t="s">
        <v>54</v>
      </c>
      <c r="D370" s="51" t="s">
        <v>51</v>
      </c>
      <c r="E370" s="51" t="s">
        <v>194</v>
      </c>
      <c r="F370" s="49"/>
      <c r="G370" s="48">
        <f>G371</f>
        <v>100</v>
      </c>
    </row>
    <row r="371" spans="1:7" ht="37.5" x14ac:dyDescent="0.3">
      <c r="A371" s="45" t="s">
        <v>218</v>
      </c>
      <c r="B371" s="55">
        <v>390</v>
      </c>
      <c r="C371" s="51" t="s">
        <v>54</v>
      </c>
      <c r="D371" s="51" t="s">
        <v>51</v>
      </c>
      <c r="E371" s="51" t="s">
        <v>195</v>
      </c>
      <c r="F371" s="49"/>
      <c r="G371" s="48">
        <f>G372</f>
        <v>100</v>
      </c>
    </row>
    <row r="372" spans="1:7" x14ac:dyDescent="0.3">
      <c r="A372" s="45" t="s">
        <v>37</v>
      </c>
      <c r="B372" s="55">
        <v>390</v>
      </c>
      <c r="C372" s="51" t="s">
        <v>54</v>
      </c>
      <c r="D372" s="51" t="s">
        <v>51</v>
      </c>
      <c r="E372" s="51" t="s">
        <v>361</v>
      </c>
      <c r="F372" s="49"/>
      <c r="G372" s="48">
        <f>G373</f>
        <v>100</v>
      </c>
    </row>
    <row r="373" spans="1:7" ht="37.5" x14ac:dyDescent="0.3">
      <c r="A373" s="45" t="s">
        <v>15</v>
      </c>
      <c r="B373" s="55">
        <v>390</v>
      </c>
      <c r="C373" s="51" t="s">
        <v>54</v>
      </c>
      <c r="D373" s="51" t="s">
        <v>51</v>
      </c>
      <c r="E373" s="51" t="s">
        <v>361</v>
      </c>
      <c r="F373" s="49">
        <v>200</v>
      </c>
      <c r="G373" s="48">
        <v>100</v>
      </c>
    </row>
    <row r="374" spans="1:7" ht="93.75" x14ac:dyDescent="0.3">
      <c r="A374" s="45" t="s">
        <v>207</v>
      </c>
      <c r="B374" s="55">
        <v>390</v>
      </c>
      <c r="C374" s="51" t="s">
        <v>54</v>
      </c>
      <c r="D374" s="51" t="s">
        <v>51</v>
      </c>
      <c r="E374" s="51" t="s">
        <v>206</v>
      </c>
      <c r="F374" s="49"/>
      <c r="G374" s="48">
        <f>G375</f>
        <v>57</v>
      </c>
    </row>
    <row r="375" spans="1:7" ht="75" x14ac:dyDescent="0.3">
      <c r="A375" s="45" t="s">
        <v>208</v>
      </c>
      <c r="B375" s="55">
        <v>390</v>
      </c>
      <c r="C375" s="51" t="s">
        <v>54</v>
      </c>
      <c r="D375" s="51" t="s">
        <v>51</v>
      </c>
      <c r="E375" s="51" t="s">
        <v>209</v>
      </c>
      <c r="F375" s="49"/>
      <c r="G375" s="48">
        <f>G376</f>
        <v>57</v>
      </c>
    </row>
    <row r="376" spans="1:7" x14ac:dyDescent="0.3">
      <c r="A376" s="45" t="s">
        <v>37</v>
      </c>
      <c r="B376" s="55">
        <v>390</v>
      </c>
      <c r="C376" s="51" t="s">
        <v>54</v>
      </c>
      <c r="D376" s="51" t="s">
        <v>51</v>
      </c>
      <c r="E376" s="51" t="s">
        <v>362</v>
      </c>
      <c r="F376" s="49"/>
      <c r="G376" s="48">
        <f>G377</f>
        <v>57</v>
      </c>
    </row>
    <row r="377" spans="1:7" ht="37.5" x14ac:dyDescent="0.3">
      <c r="A377" s="45" t="s">
        <v>15</v>
      </c>
      <c r="B377" s="55">
        <v>390</v>
      </c>
      <c r="C377" s="51" t="s">
        <v>54</v>
      </c>
      <c r="D377" s="51" t="s">
        <v>51</v>
      </c>
      <c r="E377" s="51" t="s">
        <v>362</v>
      </c>
      <c r="F377" s="49">
        <v>200</v>
      </c>
      <c r="G377" s="48">
        <v>57</v>
      </c>
    </row>
    <row r="378" spans="1:7" x14ac:dyDescent="0.3">
      <c r="A378" s="45" t="s">
        <v>22</v>
      </c>
      <c r="B378" s="55">
        <v>390</v>
      </c>
      <c r="C378" s="49" t="s">
        <v>54</v>
      </c>
      <c r="D378" s="49" t="s">
        <v>51</v>
      </c>
      <c r="E378" s="49" t="s">
        <v>86</v>
      </c>
      <c r="F378" s="49" t="s">
        <v>7</v>
      </c>
      <c r="G378" s="48">
        <f>G379</f>
        <v>1290.2</v>
      </c>
    </row>
    <row r="379" spans="1:7" ht="112.5" x14ac:dyDescent="0.3">
      <c r="A379" s="61" t="s">
        <v>271</v>
      </c>
      <c r="B379" s="55">
        <v>390</v>
      </c>
      <c r="C379" s="49" t="s">
        <v>54</v>
      </c>
      <c r="D379" s="49" t="s">
        <v>51</v>
      </c>
      <c r="E379" s="49" t="s">
        <v>363</v>
      </c>
      <c r="F379" s="49"/>
      <c r="G379" s="48">
        <f>G380</f>
        <v>1290.2</v>
      </c>
    </row>
    <row r="380" spans="1:7" ht="56.25" x14ac:dyDescent="0.3">
      <c r="A380" s="45" t="s">
        <v>64</v>
      </c>
      <c r="B380" s="55">
        <v>390</v>
      </c>
      <c r="C380" s="49" t="s">
        <v>54</v>
      </c>
      <c r="D380" s="49" t="s">
        <v>51</v>
      </c>
      <c r="E380" s="49" t="s">
        <v>363</v>
      </c>
      <c r="F380" s="49" t="s">
        <v>41</v>
      </c>
      <c r="G380" s="48">
        <v>1290.2</v>
      </c>
    </row>
    <row r="381" spans="1:7" x14ac:dyDescent="0.3">
      <c r="A381" s="75" t="s">
        <v>156</v>
      </c>
      <c r="B381" s="55">
        <v>390</v>
      </c>
      <c r="C381" s="57">
        <v>10</v>
      </c>
      <c r="D381" s="57"/>
      <c r="E381" s="57"/>
      <c r="F381" s="76"/>
      <c r="G381" s="48">
        <f t="shared" ref="G381:G386" si="2">G382</f>
        <v>14212.5</v>
      </c>
    </row>
    <row r="382" spans="1:7" x14ac:dyDescent="0.3">
      <c r="A382" s="75" t="s">
        <v>48</v>
      </c>
      <c r="B382" s="55">
        <v>390</v>
      </c>
      <c r="C382" s="57">
        <v>10</v>
      </c>
      <c r="D382" s="77" t="s">
        <v>21</v>
      </c>
      <c r="E382" s="57"/>
      <c r="F382" s="76"/>
      <c r="G382" s="48">
        <f t="shared" si="2"/>
        <v>14212.5</v>
      </c>
    </row>
    <row r="383" spans="1:7" ht="75" x14ac:dyDescent="0.3">
      <c r="A383" s="45" t="s">
        <v>260</v>
      </c>
      <c r="B383" s="55">
        <v>390</v>
      </c>
      <c r="C383" s="51">
        <v>10</v>
      </c>
      <c r="D383" s="51" t="s">
        <v>21</v>
      </c>
      <c r="E383" s="49" t="s">
        <v>127</v>
      </c>
      <c r="F383" s="56"/>
      <c r="G383" s="48">
        <f>G384+G388</f>
        <v>14212.5</v>
      </c>
    </row>
    <row r="384" spans="1:7" ht="38.25" customHeight="1" x14ac:dyDescent="0.3">
      <c r="A384" s="45" t="s">
        <v>251</v>
      </c>
      <c r="B384" s="55">
        <v>390</v>
      </c>
      <c r="C384" s="51">
        <v>10</v>
      </c>
      <c r="D384" s="51" t="s">
        <v>21</v>
      </c>
      <c r="E384" s="51" t="s">
        <v>228</v>
      </c>
      <c r="F384" s="56"/>
      <c r="G384" s="48">
        <f t="shared" si="2"/>
        <v>5593.2</v>
      </c>
    </row>
    <row r="385" spans="1:9" ht="56.25" x14ac:dyDescent="0.3">
      <c r="A385" s="60" t="s">
        <v>128</v>
      </c>
      <c r="B385" s="55">
        <v>390</v>
      </c>
      <c r="C385" s="51">
        <v>10</v>
      </c>
      <c r="D385" s="51" t="s">
        <v>21</v>
      </c>
      <c r="E385" s="49" t="s">
        <v>229</v>
      </c>
      <c r="F385" s="49"/>
      <c r="G385" s="48">
        <f t="shared" si="2"/>
        <v>5593.2</v>
      </c>
    </row>
    <row r="386" spans="1:9" x14ac:dyDescent="0.3">
      <c r="A386" s="60" t="s">
        <v>47</v>
      </c>
      <c r="B386" s="55">
        <v>390</v>
      </c>
      <c r="C386" s="51">
        <v>10</v>
      </c>
      <c r="D386" s="51" t="s">
        <v>21</v>
      </c>
      <c r="E386" s="64" t="s">
        <v>230</v>
      </c>
      <c r="F386" s="49"/>
      <c r="G386" s="48">
        <f t="shared" si="2"/>
        <v>5593.2</v>
      </c>
    </row>
    <row r="387" spans="1:9" ht="56.25" x14ac:dyDescent="0.3">
      <c r="A387" s="45" t="s">
        <v>64</v>
      </c>
      <c r="B387" s="55">
        <v>390</v>
      </c>
      <c r="C387" s="51">
        <v>10</v>
      </c>
      <c r="D387" s="51" t="s">
        <v>21</v>
      </c>
      <c r="E387" s="64" t="s">
        <v>230</v>
      </c>
      <c r="F387" s="49">
        <v>600</v>
      </c>
      <c r="G387" s="48">
        <v>5593.2</v>
      </c>
    </row>
    <row r="388" spans="1:9" ht="56.25" x14ac:dyDescent="0.3">
      <c r="A388" s="45" t="s">
        <v>322</v>
      </c>
      <c r="B388" s="78">
        <v>390</v>
      </c>
      <c r="C388" s="49" t="s">
        <v>67</v>
      </c>
      <c r="D388" s="49" t="s">
        <v>21</v>
      </c>
      <c r="E388" s="49" t="s">
        <v>222</v>
      </c>
      <c r="F388" s="49"/>
      <c r="G388" s="48">
        <f>G389</f>
        <v>8619.2999999999993</v>
      </c>
    </row>
    <row r="389" spans="1:9" ht="93.75" x14ac:dyDescent="0.3">
      <c r="A389" s="45" t="s">
        <v>221</v>
      </c>
      <c r="B389" s="78">
        <v>390</v>
      </c>
      <c r="C389" s="49">
        <v>10</v>
      </c>
      <c r="D389" s="49" t="s">
        <v>21</v>
      </c>
      <c r="E389" s="49" t="s">
        <v>223</v>
      </c>
      <c r="F389" s="49"/>
      <c r="G389" s="48">
        <f>G390+G392+G394</f>
        <v>8619.2999999999993</v>
      </c>
    </row>
    <row r="390" spans="1:9" ht="93.75" x14ac:dyDescent="0.3">
      <c r="A390" s="45" t="s">
        <v>344</v>
      </c>
      <c r="B390" s="57">
        <v>390</v>
      </c>
      <c r="C390" s="49">
        <v>10</v>
      </c>
      <c r="D390" s="49" t="s">
        <v>21</v>
      </c>
      <c r="E390" s="64" t="s">
        <v>323</v>
      </c>
      <c r="F390" s="49"/>
      <c r="G390" s="48">
        <f>G391</f>
        <v>3436.4</v>
      </c>
    </row>
    <row r="391" spans="1:9" ht="37.5" x14ac:dyDescent="0.3">
      <c r="A391" s="45" t="s">
        <v>71</v>
      </c>
      <c r="B391" s="57">
        <v>390</v>
      </c>
      <c r="C391" s="49" t="s">
        <v>67</v>
      </c>
      <c r="D391" s="49" t="s">
        <v>21</v>
      </c>
      <c r="E391" s="64" t="s">
        <v>323</v>
      </c>
      <c r="F391" s="49">
        <v>300</v>
      </c>
      <c r="G391" s="48">
        <v>3436.4</v>
      </c>
    </row>
    <row r="392" spans="1:9" ht="100.5" customHeight="1" x14ac:dyDescent="0.3">
      <c r="A392" s="45" t="s">
        <v>346</v>
      </c>
      <c r="B392" s="57">
        <v>390</v>
      </c>
      <c r="C392" s="49" t="s">
        <v>67</v>
      </c>
      <c r="D392" s="49" t="s">
        <v>21</v>
      </c>
      <c r="E392" s="64" t="s">
        <v>324</v>
      </c>
      <c r="F392" s="49"/>
      <c r="G392" s="48">
        <f>G393</f>
        <v>2103.5</v>
      </c>
    </row>
    <row r="393" spans="1:9" ht="37.5" x14ac:dyDescent="0.3">
      <c r="A393" s="45" t="s">
        <v>71</v>
      </c>
      <c r="B393" s="57">
        <v>390</v>
      </c>
      <c r="C393" s="49" t="s">
        <v>67</v>
      </c>
      <c r="D393" s="49" t="s">
        <v>21</v>
      </c>
      <c r="E393" s="64" t="s">
        <v>324</v>
      </c>
      <c r="F393" s="49">
        <v>300</v>
      </c>
      <c r="G393" s="48">
        <v>2103.5</v>
      </c>
    </row>
    <row r="394" spans="1:9" ht="93.75" x14ac:dyDescent="0.3">
      <c r="A394" s="45" t="s">
        <v>345</v>
      </c>
      <c r="B394" s="57">
        <v>390</v>
      </c>
      <c r="C394" s="49" t="s">
        <v>67</v>
      </c>
      <c r="D394" s="49" t="s">
        <v>21</v>
      </c>
      <c r="E394" s="64" t="s">
        <v>325</v>
      </c>
      <c r="F394" s="49"/>
      <c r="G394" s="48">
        <f>G395</f>
        <v>3079.4</v>
      </c>
    </row>
    <row r="395" spans="1:9" ht="37.5" x14ac:dyDescent="0.3">
      <c r="A395" s="45" t="s">
        <v>71</v>
      </c>
      <c r="B395" s="57">
        <v>390</v>
      </c>
      <c r="C395" s="49" t="s">
        <v>67</v>
      </c>
      <c r="D395" s="49" t="s">
        <v>21</v>
      </c>
      <c r="E395" s="64" t="s">
        <v>325</v>
      </c>
      <c r="F395" s="49">
        <v>300</v>
      </c>
      <c r="G395" s="48">
        <v>3079.4</v>
      </c>
    </row>
    <row r="396" spans="1:9" ht="19.5" x14ac:dyDescent="0.3">
      <c r="A396" s="79" t="s">
        <v>151</v>
      </c>
      <c r="B396" s="80"/>
      <c r="C396" s="80"/>
      <c r="D396" s="80"/>
      <c r="E396" s="80"/>
      <c r="F396" s="80"/>
      <c r="G396" s="54">
        <f>G10+G30+G227+G236+G270+G286</f>
        <v>1084336.5</v>
      </c>
    </row>
    <row r="399" spans="1:9" x14ac:dyDescent="0.3">
      <c r="I399" s="17"/>
    </row>
    <row r="409" spans="7:7" x14ac:dyDescent="0.3">
      <c r="G409" s="22"/>
    </row>
    <row r="414" spans="7:7" x14ac:dyDescent="0.3">
      <c r="G414" s="22"/>
    </row>
  </sheetData>
  <autoFilter ref="A9:G396"/>
  <mergeCells count="4">
    <mergeCell ref="A7:G7"/>
    <mergeCell ref="C5:G5"/>
    <mergeCell ref="B1:G1"/>
    <mergeCell ref="A6:G6"/>
  </mergeCells>
  <pageMargins left="0.39370078740157483" right="0" top="0.35433070866141736" bottom="0" header="0.31496062992125984" footer="0.31496062992125984"/>
  <pageSetup paperSize="9" scale="8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4"/>
  <sheetViews>
    <sheetView view="pageBreakPreview" zoomScale="60" zoomScaleNormal="70" workbookViewId="0">
      <selection activeCell="E12" sqref="E12"/>
    </sheetView>
  </sheetViews>
  <sheetFormatPr defaultRowHeight="18.75" x14ac:dyDescent="0.3"/>
  <cols>
    <col min="1" max="1" width="51.7109375" style="1" customWidth="1"/>
    <col min="2" max="2" width="5.85546875" style="1" customWidth="1"/>
    <col min="3" max="3" width="5" style="1" customWidth="1"/>
    <col min="4" max="4" width="4.28515625" style="1" customWidth="1"/>
    <col min="5" max="5" width="19.85546875" style="1" customWidth="1"/>
    <col min="6" max="6" width="5.5703125" style="1" customWidth="1"/>
    <col min="7" max="7" width="17.5703125" style="16" customWidth="1"/>
    <col min="8" max="8" width="17.28515625" style="16" customWidth="1"/>
    <col min="9" max="11" width="9.140625" style="1"/>
    <col min="12" max="12" width="13.85546875" style="1" bestFit="1" customWidth="1"/>
    <col min="13" max="13" width="16.28515625" style="1" customWidth="1"/>
    <col min="14" max="14" width="11.85546875" style="1" customWidth="1"/>
    <col min="15" max="16384" width="9.140625" style="1"/>
  </cols>
  <sheetData>
    <row r="1" spans="1:14" ht="17.25" customHeight="1" x14ac:dyDescent="0.3">
      <c r="B1" s="2"/>
      <c r="C1" s="2"/>
      <c r="D1" s="2"/>
      <c r="E1" s="2"/>
      <c r="F1" s="2"/>
      <c r="G1" s="9"/>
      <c r="H1" s="9"/>
    </row>
    <row r="2" spans="1:14" ht="17.25" customHeight="1" x14ac:dyDescent="0.3">
      <c r="B2" s="2"/>
      <c r="C2" s="2"/>
      <c r="D2" s="2"/>
      <c r="E2" s="2"/>
      <c r="F2" s="2"/>
      <c r="G2" s="10" t="s">
        <v>288</v>
      </c>
      <c r="H2" s="10"/>
    </row>
    <row r="3" spans="1:14" x14ac:dyDescent="0.3">
      <c r="C3" s="32"/>
      <c r="D3" s="32"/>
      <c r="E3" s="32"/>
      <c r="F3" s="32"/>
      <c r="G3" s="32"/>
      <c r="H3" s="8"/>
    </row>
    <row r="4" spans="1:14" x14ac:dyDescent="0.3">
      <c r="A4" s="33" t="s">
        <v>57</v>
      </c>
      <c r="B4" s="33"/>
      <c r="C4" s="33"/>
      <c r="D4" s="33"/>
      <c r="E4" s="33"/>
      <c r="F4" s="33"/>
      <c r="G4" s="33"/>
      <c r="H4" s="8"/>
    </row>
    <row r="5" spans="1:14" x14ac:dyDescent="0.3">
      <c r="A5" s="34" t="s">
        <v>328</v>
      </c>
      <c r="B5" s="34"/>
      <c r="C5" s="34"/>
      <c r="D5" s="34"/>
      <c r="E5" s="34"/>
      <c r="F5" s="34"/>
      <c r="G5" s="34"/>
      <c r="H5" s="8"/>
    </row>
    <row r="6" spans="1:14" x14ac:dyDescent="0.3">
      <c r="A6" s="3"/>
      <c r="B6" s="3"/>
      <c r="C6" s="3"/>
      <c r="D6" s="3"/>
      <c r="E6" s="3"/>
      <c r="F6" s="3"/>
      <c r="G6" s="12"/>
      <c r="H6" s="8"/>
    </row>
    <row r="7" spans="1:14" ht="19.5" thickBot="1" x14ac:dyDescent="0.35">
      <c r="A7" s="3"/>
      <c r="B7" s="3"/>
      <c r="C7" s="3"/>
      <c r="D7" s="3"/>
      <c r="E7" s="3"/>
      <c r="F7" s="3"/>
      <c r="G7" s="13"/>
      <c r="H7" s="13" t="s">
        <v>58</v>
      </c>
    </row>
    <row r="8" spans="1:14" ht="33" customHeight="1" x14ac:dyDescent="0.3">
      <c r="A8" s="35" t="s">
        <v>0</v>
      </c>
      <c r="B8" s="35" t="s">
        <v>56</v>
      </c>
      <c r="C8" s="35" t="s">
        <v>289</v>
      </c>
      <c r="D8" s="35" t="s">
        <v>1</v>
      </c>
      <c r="E8" s="35" t="s">
        <v>2</v>
      </c>
      <c r="F8" s="28" t="s">
        <v>3</v>
      </c>
      <c r="G8" s="30" t="s">
        <v>4</v>
      </c>
      <c r="H8" s="31"/>
    </row>
    <row r="9" spans="1:14" ht="37.5" customHeight="1" thickBot="1" x14ac:dyDescent="0.35">
      <c r="A9" s="36"/>
      <c r="B9" s="36"/>
      <c r="C9" s="36"/>
      <c r="D9" s="36"/>
      <c r="E9" s="36"/>
      <c r="F9" s="29"/>
      <c r="G9" s="14" t="s">
        <v>293</v>
      </c>
      <c r="H9" s="15" t="s">
        <v>329</v>
      </c>
    </row>
    <row r="10" spans="1:14" ht="39" x14ac:dyDescent="0.3">
      <c r="A10" s="81" t="s">
        <v>154</v>
      </c>
      <c r="B10" s="82">
        <v>300</v>
      </c>
      <c r="C10" s="83"/>
      <c r="D10" s="83"/>
      <c r="E10" s="83"/>
      <c r="F10" s="83"/>
      <c r="G10" s="84">
        <f>G11</f>
        <v>8313.3329999999987</v>
      </c>
      <c r="H10" s="84">
        <f>H11</f>
        <v>9773.1209999999992</v>
      </c>
    </row>
    <row r="11" spans="1:14" x14ac:dyDescent="0.3">
      <c r="A11" s="85" t="s">
        <v>5</v>
      </c>
      <c r="B11" s="86">
        <v>300</v>
      </c>
      <c r="C11" s="87" t="s">
        <v>6</v>
      </c>
      <c r="D11" s="83"/>
      <c r="E11" s="83"/>
      <c r="F11" s="83"/>
      <c r="G11" s="88">
        <f>G12+G16+G24</f>
        <v>8313.3329999999987</v>
      </c>
      <c r="H11" s="88">
        <f>H12+H16+H24</f>
        <v>9773.1209999999992</v>
      </c>
    </row>
    <row r="12" spans="1:14" ht="75" x14ac:dyDescent="0.3">
      <c r="A12" s="85" t="s">
        <v>8</v>
      </c>
      <c r="B12" s="86">
        <v>300</v>
      </c>
      <c r="C12" s="89" t="s">
        <v>6</v>
      </c>
      <c r="D12" s="89" t="s">
        <v>9</v>
      </c>
      <c r="E12" s="89" t="s">
        <v>7</v>
      </c>
      <c r="F12" s="89" t="s">
        <v>7</v>
      </c>
      <c r="G12" s="88">
        <f t="shared" ref="G12:H14" si="0">G13</f>
        <v>1603.18</v>
      </c>
      <c r="H12" s="88">
        <f t="shared" si="0"/>
        <v>1619.212</v>
      </c>
      <c r="M12" s="17"/>
      <c r="N12" s="17"/>
    </row>
    <row r="13" spans="1:14" x14ac:dyDescent="0.3">
      <c r="A13" s="85" t="s">
        <v>22</v>
      </c>
      <c r="B13" s="86">
        <v>300</v>
      </c>
      <c r="C13" s="89" t="s">
        <v>6</v>
      </c>
      <c r="D13" s="89" t="s">
        <v>9</v>
      </c>
      <c r="E13" s="89" t="s">
        <v>86</v>
      </c>
      <c r="F13" s="89"/>
      <c r="G13" s="88">
        <f t="shared" si="0"/>
        <v>1603.18</v>
      </c>
      <c r="H13" s="88">
        <f t="shared" si="0"/>
        <v>1619.212</v>
      </c>
    </row>
    <row r="14" spans="1:14" x14ac:dyDescent="0.3">
      <c r="A14" s="85" t="s">
        <v>50</v>
      </c>
      <c r="B14" s="86">
        <v>300</v>
      </c>
      <c r="C14" s="89" t="s">
        <v>6</v>
      </c>
      <c r="D14" s="89" t="s">
        <v>9</v>
      </c>
      <c r="E14" s="89" t="s">
        <v>87</v>
      </c>
      <c r="F14" s="90" t="s">
        <v>7</v>
      </c>
      <c r="G14" s="88">
        <f t="shared" si="0"/>
        <v>1603.18</v>
      </c>
      <c r="H14" s="88">
        <f t="shared" si="0"/>
        <v>1619.212</v>
      </c>
      <c r="L14" s="17"/>
    </row>
    <row r="15" spans="1:14" ht="112.5" x14ac:dyDescent="0.3">
      <c r="A15" s="85" t="s">
        <v>10</v>
      </c>
      <c r="B15" s="86">
        <v>300</v>
      </c>
      <c r="C15" s="89" t="s">
        <v>6</v>
      </c>
      <c r="D15" s="89" t="s">
        <v>9</v>
      </c>
      <c r="E15" s="89" t="s">
        <v>87</v>
      </c>
      <c r="F15" s="89" t="s">
        <v>11</v>
      </c>
      <c r="G15" s="88">
        <v>1603.18</v>
      </c>
      <c r="H15" s="88">
        <v>1619.212</v>
      </c>
    </row>
    <row r="16" spans="1:14" ht="93.75" x14ac:dyDescent="0.3">
      <c r="A16" s="85" t="s">
        <v>12</v>
      </c>
      <c r="B16" s="86">
        <v>300</v>
      </c>
      <c r="C16" s="91" t="s">
        <v>6</v>
      </c>
      <c r="D16" s="91" t="s">
        <v>13</v>
      </c>
      <c r="E16" s="89"/>
      <c r="F16" s="89"/>
      <c r="G16" s="88">
        <f>G17+G19</f>
        <v>6672.4309999999996</v>
      </c>
      <c r="H16" s="88">
        <f>H17+H19</f>
        <v>8116.1869999999999</v>
      </c>
      <c r="L16" s="17"/>
    </row>
    <row r="17" spans="1:12" ht="120.75" customHeight="1" x14ac:dyDescent="0.3">
      <c r="A17" s="45" t="s">
        <v>342</v>
      </c>
      <c r="B17" s="86">
        <v>300</v>
      </c>
      <c r="C17" s="91" t="s">
        <v>6</v>
      </c>
      <c r="D17" s="91" t="s">
        <v>13</v>
      </c>
      <c r="E17" s="89" t="s">
        <v>233</v>
      </c>
      <c r="F17" s="89"/>
      <c r="G17" s="88">
        <f>G18</f>
        <v>2.9</v>
      </c>
      <c r="H17" s="88">
        <f>H18</f>
        <v>3</v>
      </c>
    </row>
    <row r="18" spans="1:12" ht="119.25" customHeight="1" x14ac:dyDescent="0.3">
      <c r="A18" s="85" t="s">
        <v>10</v>
      </c>
      <c r="B18" s="86">
        <v>300</v>
      </c>
      <c r="C18" s="91" t="s">
        <v>6</v>
      </c>
      <c r="D18" s="91" t="s">
        <v>13</v>
      </c>
      <c r="E18" s="89" t="s">
        <v>233</v>
      </c>
      <c r="F18" s="89">
        <v>100</v>
      </c>
      <c r="G18" s="88">
        <v>2.9</v>
      </c>
      <c r="H18" s="88">
        <v>3</v>
      </c>
      <c r="L18" s="17"/>
    </row>
    <row r="19" spans="1:12" x14ac:dyDescent="0.3">
      <c r="A19" s="85" t="s">
        <v>22</v>
      </c>
      <c r="B19" s="86">
        <v>300</v>
      </c>
      <c r="C19" s="89" t="s">
        <v>6</v>
      </c>
      <c r="D19" s="89" t="s">
        <v>13</v>
      </c>
      <c r="E19" s="89" t="s">
        <v>86</v>
      </c>
      <c r="F19" s="89" t="s">
        <v>7</v>
      </c>
      <c r="G19" s="88">
        <f>G20</f>
        <v>6669.5309999999999</v>
      </c>
      <c r="H19" s="88">
        <f>H20</f>
        <v>8113.1869999999999</v>
      </c>
    </row>
    <row r="20" spans="1:12" x14ac:dyDescent="0.3">
      <c r="A20" s="85" t="s">
        <v>14</v>
      </c>
      <c r="B20" s="86">
        <v>300</v>
      </c>
      <c r="C20" s="89" t="s">
        <v>6</v>
      </c>
      <c r="D20" s="89" t="s">
        <v>13</v>
      </c>
      <c r="E20" s="89" t="s">
        <v>88</v>
      </c>
      <c r="F20" s="89" t="s">
        <v>7</v>
      </c>
      <c r="G20" s="88">
        <f>G21+G22+G23</f>
        <v>6669.5309999999999</v>
      </c>
      <c r="H20" s="88">
        <f>H21+H22+H23</f>
        <v>8113.1869999999999</v>
      </c>
    </row>
    <row r="21" spans="1:12" ht="119.25" customHeight="1" x14ac:dyDescent="0.3">
      <c r="A21" s="85" t="s">
        <v>10</v>
      </c>
      <c r="B21" s="86">
        <v>300</v>
      </c>
      <c r="C21" s="89" t="s">
        <v>6</v>
      </c>
      <c r="D21" s="89" t="s">
        <v>13</v>
      </c>
      <c r="E21" s="89" t="s">
        <v>88</v>
      </c>
      <c r="F21" s="89" t="s">
        <v>11</v>
      </c>
      <c r="G21" s="88">
        <v>5326.8310000000001</v>
      </c>
      <c r="H21" s="88">
        <v>6770.4870000000001</v>
      </c>
    </row>
    <row r="22" spans="1:12" ht="37.5" x14ac:dyDescent="0.3">
      <c r="A22" s="85" t="s">
        <v>15</v>
      </c>
      <c r="B22" s="86">
        <v>300</v>
      </c>
      <c r="C22" s="89" t="s">
        <v>6</v>
      </c>
      <c r="D22" s="89" t="s">
        <v>13</v>
      </c>
      <c r="E22" s="89" t="s">
        <v>88</v>
      </c>
      <c r="F22" s="89" t="s">
        <v>16</v>
      </c>
      <c r="G22" s="88">
        <v>1254.3</v>
      </c>
      <c r="H22" s="88">
        <v>1254.3</v>
      </c>
    </row>
    <row r="23" spans="1:12" x14ac:dyDescent="0.3">
      <c r="A23" s="85" t="s">
        <v>17</v>
      </c>
      <c r="B23" s="86">
        <v>300</v>
      </c>
      <c r="C23" s="89" t="s">
        <v>6</v>
      </c>
      <c r="D23" s="89" t="s">
        <v>13</v>
      </c>
      <c r="E23" s="89" t="s">
        <v>88</v>
      </c>
      <c r="F23" s="89" t="s">
        <v>18</v>
      </c>
      <c r="G23" s="88">
        <v>88.4</v>
      </c>
      <c r="H23" s="88">
        <v>88.4</v>
      </c>
    </row>
    <row r="24" spans="1:12" x14ac:dyDescent="0.3">
      <c r="A24" s="85" t="s">
        <v>29</v>
      </c>
      <c r="B24" s="86">
        <v>300</v>
      </c>
      <c r="C24" s="91" t="s">
        <v>6</v>
      </c>
      <c r="D24" s="91">
        <v>13</v>
      </c>
      <c r="E24" s="89"/>
      <c r="F24" s="89"/>
      <c r="G24" s="88">
        <f>G25</f>
        <v>37.722000000000001</v>
      </c>
      <c r="H24" s="88">
        <f>H25</f>
        <v>37.722000000000001</v>
      </c>
    </row>
    <row r="25" spans="1:12" x14ac:dyDescent="0.3">
      <c r="A25" s="85" t="s">
        <v>22</v>
      </c>
      <c r="B25" s="86">
        <v>300</v>
      </c>
      <c r="C25" s="89" t="s">
        <v>6</v>
      </c>
      <c r="D25" s="91">
        <v>13</v>
      </c>
      <c r="E25" s="89" t="s">
        <v>86</v>
      </c>
      <c r="F25" s="89"/>
      <c r="G25" s="88">
        <f>G26+G28</f>
        <v>37.722000000000001</v>
      </c>
      <c r="H25" s="88">
        <f>H26+H28</f>
        <v>37.722000000000001</v>
      </c>
    </row>
    <row r="26" spans="1:12" ht="37.5" x14ac:dyDescent="0.3">
      <c r="A26" s="85" t="s">
        <v>80</v>
      </c>
      <c r="B26" s="86">
        <v>300</v>
      </c>
      <c r="C26" s="89" t="s">
        <v>6</v>
      </c>
      <c r="D26" s="89">
        <v>13</v>
      </c>
      <c r="E26" s="89" t="s">
        <v>89</v>
      </c>
      <c r="F26" s="89"/>
      <c r="G26" s="88">
        <f>G27</f>
        <v>1.272</v>
      </c>
      <c r="H26" s="88">
        <f>H27</f>
        <v>1.272</v>
      </c>
    </row>
    <row r="27" spans="1:12" x14ac:dyDescent="0.3">
      <c r="A27" s="85" t="s">
        <v>17</v>
      </c>
      <c r="B27" s="86">
        <v>300</v>
      </c>
      <c r="C27" s="89" t="s">
        <v>6</v>
      </c>
      <c r="D27" s="89">
        <v>13</v>
      </c>
      <c r="E27" s="89" t="s">
        <v>89</v>
      </c>
      <c r="F27" s="89" t="s">
        <v>18</v>
      </c>
      <c r="G27" s="88">
        <v>1.272</v>
      </c>
      <c r="H27" s="88">
        <v>1.272</v>
      </c>
    </row>
    <row r="28" spans="1:12" ht="37.5" x14ac:dyDescent="0.3">
      <c r="A28" s="85" t="s">
        <v>237</v>
      </c>
      <c r="B28" s="86">
        <v>300</v>
      </c>
      <c r="C28" s="91" t="s">
        <v>6</v>
      </c>
      <c r="D28" s="91">
        <v>13</v>
      </c>
      <c r="E28" s="91" t="s">
        <v>236</v>
      </c>
      <c r="F28" s="89"/>
      <c r="G28" s="88">
        <f>G29</f>
        <v>36.450000000000003</v>
      </c>
      <c r="H28" s="88">
        <f>H29</f>
        <v>36.450000000000003</v>
      </c>
    </row>
    <row r="29" spans="1:12" ht="37.5" x14ac:dyDescent="0.3">
      <c r="A29" s="85" t="s">
        <v>15</v>
      </c>
      <c r="B29" s="86">
        <v>300</v>
      </c>
      <c r="C29" s="91" t="s">
        <v>6</v>
      </c>
      <c r="D29" s="91">
        <v>13</v>
      </c>
      <c r="E29" s="91" t="s">
        <v>236</v>
      </c>
      <c r="F29" s="89">
        <v>200</v>
      </c>
      <c r="G29" s="88">
        <v>36.450000000000003</v>
      </c>
      <c r="H29" s="88">
        <v>36.450000000000003</v>
      </c>
    </row>
    <row r="30" spans="1:12" ht="39" x14ac:dyDescent="0.3">
      <c r="A30" s="92" t="s">
        <v>59</v>
      </c>
      <c r="B30" s="93">
        <v>340</v>
      </c>
      <c r="C30" s="81"/>
      <c r="D30" s="81"/>
      <c r="E30" s="81"/>
      <c r="F30" s="81"/>
      <c r="G30" s="94">
        <f>G31+G82+G104+G115+G122+G168+G195+G199+G213+G129</f>
        <v>342441.09400000004</v>
      </c>
      <c r="H30" s="94">
        <f>H31+H82+H104+H115+H122+H168+H195+H199+H213+H129</f>
        <v>335336.05800000008</v>
      </c>
    </row>
    <row r="31" spans="1:12" ht="19.5" x14ac:dyDescent="0.3">
      <c r="A31" s="85" t="s">
        <v>5</v>
      </c>
      <c r="B31" s="95">
        <v>340</v>
      </c>
      <c r="C31" s="91" t="s">
        <v>6</v>
      </c>
      <c r="D31" s="81"/>
      <c r="E31" s="81"/>
      <c r="F31" s="81"/>
      <c r="G31" s="88">
        <f>G32+G41+G45+G49</f>
        <v>26829.756999999998</v>
      </c>
      <c r="H31" s="88">
        <f>H32+H41+H45+H49</f>
        <v>27269.149000000005</v>
      </c>
    </row>
    <row r="32" spans="1:12" ht="112.5" x14ac:dyDescent="0.3">
      <c r="A32" s="85" t="s">
        <v>20</v>
      </c>
      <c r="B32" s="95">
        <v>340</v>
      </c>
      <c r="C32" s="91" t="s">
        <v>6</v>
      </c>
      <c r="D32" s="91" t="s">
        <v>21</v>
      </c>
      <c r="E32" s="81"/>
      <c r="F32" s="81"/>
      <c r="G32" s="88">
        <f>G33</f>
        <v>15792.547999999999</v>
      </c>
      <c r="H32" s="88">
        <f>H33</f>
        <v>15965.647000000001</v>
      </c>
    </row>
    <row r="33" spans="1:8" x14ac:dyDescent="0.3">
      <c r="A33" s="85" t="s">
        <v>22</v>
      </c>
      <c r="B33" s="95">
        <v>340</v>
      </c>
      <c r="C33" s="89" t="s">
        <v>6</v>
      </c>
      <c r="D33" s="89" t="s">
        <v>21</v>
      </c>
      <c r="E33" s="89" t="s">
        <v>86</v>
      </c>
      <c r="F33" s="89" t="s">
        <v>7</v>
      </c>
      <c r="G33" s="88">
        <f>G34+G38</f>
        <v>15792.547999999999</v>
      </c>
      <c r="H33" s="88">
        <f>H34+H38</f>
        <v>15965.647000000001</v>
      </c>
    </row>
    <row r="34" spans="1:8" x14ac:dyDescent="0.3">
      <c r="A34" s="85" t="s">
        <v>14</v>
      </c>
      <c r="B34" s="95">
        <v>340</v>
      </c>
      <c r="C34" s="89" t="s">
        <v>6</v>
      </c>
      <c r="D34" s="89" t="s">
        <v>21</v>
      </c>
      <c r="E34" s="89" t="s">
        <v>88</v>
      </c>
      <c r="F34" s="89" t="s">
        <v>7</v>
      </c>
      <c r="G34" s="48">
        <f>G35+G36+G37</f>
        <v>15435.047999999999</v>
      </c>
      <c r="H34" s="88">
        <f>H35+H36+H37</f>
        <v>15594.347000000002</v>
      </c>
    </row>
    <row r="35" spans="1:8" ht="112.5" x14ac:dyDescent="0.3">
      <c r="A35" s="85" t="s">
        <v>10</v>
      </c>
      <c r="B35" s="95">
        <v>340</v>
      </c>
      <c r="C35" s="89" t="s">
        <v>6</v>
      </c>
      <c r="D35" s="89" t="s">
        <v>21</v>
      </c>
      <c r="E35" s="89" t="s">
        <v>88</v>
      </c>
      <c r="F35" s="89" t="s">
        <v>11</v>
      </c>
      <c r="G35" s="88">
        <v>10102.959999999999</v>
      </c>
      <c r="H35" s="88">
        <v>10203.19</v>
      </c>
    </row>
    <row r="36" spans="1:8" ht="42.75" customHeight="1" x14ac:dyDescent="0.3">
      <c r="A36" s="85" t="s">
        <v>15</v>
      </c>
      <c r="B36" s="95">
        <v>340</v>
      </c>
      <c r="C36" s="89" t="s">
        <v>6</v>
      </c>
      <c r="D36" s="89" t="s">
        <v>21</v>
      </c>
      <c r="E36" s="89" t="s">
        <v>88</v>
      </c>
      <c r="F36" s="89" t="s">
        <v>16</v>
      </c>
      <c r="G36" s="88">
        <v>5132.0879999999997</v>
      </c>
      <c r="H36" s="88">
        <v>5191.1570000000002</v>
      </c>
    </row>
    <row r="37" spans="1:8" ht="19.5" customHeight="1" x14ac:dyDescent="0.3">
      <c r="A37" s="85" t="s">
        <v>17</v>
      </c>
      <c r="B37" s="95">
        <v>340</v>
      </c>
      <c r="C37" s="89" t="s">
        <v>6</v>
      </c>
      <c r="D37" s="89" t="s">
        <v>21</v>
      </c>
      <c r="E37" s="89" t="s">
        <v>88</v>
      </c>
      <c r="F37" s="89" t="s">
        <v>18</v>
      </c>
      <c r="G37" s="88">
        <v>200</v>
      </c>
      <c r="H37" s="88">
        <v>200</v>
      </c>
    </row>
    <row r="38" spans="1:8" ht="56.25" x14ac:dyDescent="0.3">
      <c r="A38" s="85" t="s">
        <v>335</v>
      </c>
      <c r="B38" s="95">
        <v>340</v>
      </c>
      <c r="C38" s="89" t="s">
        <v>6</v>
      </c>
      <c r="D38" s="89" t="s">
        <v>21</v>
      </c>
      <c r="E38" s="89" t="s">
        <v>91</v>
      </c>
      <c r="F38" s="89"/>
      <c r="G38" s="88">
        <f>G39+G40</f>
        <v>357.5</v>
      </c>
      <c r="H38" s="88">
        <f>H39+H40</f>
        <v>371.29999999999995</v>
      </c>
    </row>
    <row r="39" spans="1:8" ht="112.5" x14ac:dyDescent="0.3">
      <c r="A39" s="85" t="s">
        <v>10</v>
      </c>
      <c r="B39" s="95">
        <v>340</v>
      </c>
      <c r="C39" s="89" t="s">
        <v>6</v>
      </c>
      <c r="D39" s="89" t="s">
        <v>21</v>
      </c>
      <c r="E39" s="89" t="s">
        <v>91</v>
      </c>
      <c r="F39" s="89" t="s">
        <v>11</v>
      </c>
      <c r="G39" s="88">
        <v>347.6</v>
      </c>
      <c r="H39" s="88">
        <v>361.4</v>
      </c>
    </row>
    <row r="40" spans="1:8" ht="37.5" x14ac:dyDescent="0.3">
      <c r="A40" s="85" t="s">
        <v>15</v>
      </c>
      <c r="B40" s="95">
        <v>340</v>
      </c>
      <c r="C40" s="89" t="s">
        <v>6</v>
      </c>
      <c r="D40" s="89" t="s">
        <v>21</v>
      </c>
      <c r="E40" s="89" t="s">
        <v>91</v>
      </c>
      <c r="F40" s="89" t="s">
        <v>16</v>
      </c>
      <c r="G40" s="88">
        <v>9.9</v>
      </c>
      <c r="H40" s="88">
        <v>9.9</v>
      </c>
    </row>
    <row r="41" spans="1:8" x14ac:dyDescent="0.3">
      <c r="A41" s="85" t="s">
        <v>23</v>
      </c>
      <c r="B41" s="95">
        <v>340</v>
      </c>
      <c r="C41" s="89" t="s">
        <v>6</v>
      </c>
      <c r="D41" s="89" t="s">
        <v>24</v>
      </c>
      <c r="E41" s="89" t="s">
        <v>7</v>
      </c>
      <c r="F41" s="89" t="s">
        <v>7</v>
      </c>
      <c r="G41" s="88">
        <f t="shared" ref="G41:H43" si="1">G42</f>
        <v>18.5</v>
      </c>
      <c r="H41" s="88">
        <f t="shared" si="1"/>
        <v>146.19999999999999</v>
      </c>
    </row>
    <row r="42" spans="1:8" x14ac:dyDescent="0.3">
      <c r="A42" s="85" t="s">
        <v>22</v>
      </c>
      <c r="B42" s="95">
        <v>340</v>
      </c>
      <c r="C42" s="89" t="s">
        <v>6</v>
      </c>
      <c r="D42" s="89" t="s">
        <v>24</v>
      </c>
      <c r="E42" s="89" t="s">
        <v>86</v>
      </c>
      <c r="F42" s="89" t="s">
        <v>7</v>
      </c>
      <c r="G42" s="88">
        <f t="shared" si="1"/>
        <v>18.5</v>
      </c>
      <c r="H42" s="88">
        <f t="shared" si="1"/>
        <v>146.19999999999999</v>
      </c>
    </row>
    <row r="43" spans="1:8" ht="93.75" x14ac:dyDescent="0.3">
      <c r="A43" s="85" t="s">
        <v>349</v>
      </c>
      <c r="B43" s="95">
        <v>340</v>
      </c>
      <c r="C43" s="89" t="s">
        <v>6</v>
      </c>
      <c r="D43" s="89" t="s">
        <v>24</v>
      </c>
      <c r="E43" s="89" t="s">
        <v>92</v>
      </c>
      <c r="F43" s="89" t="s">
        <v>7</v>
      </c>
      <c r="G43" s="88">
        <f t="shared" si="1"/>
        <v>18.5</v>
      </c>
      <c r="H43" s="88">
        <f t="shared" si="1"/>
        <v>146.19999999999999</v>
      </c>
    </row>
    <row r="44" spans="1:8" ht="37.5" x14ac:dyDescent="0.3">
      <c r="A44" s="85" t="s">
        <v>15</v>
      </c>
      <c r="B44" s="95">
        <v>340</v>
      </c>
      <c r="C44" s="89" t="s">
        <v>6</v>
      </c>
      <c r="D44" s="89" t="s">
        <v>24</v>
      </c>
      <c r="E44" s="89" t="s">
        <v>92</v>
      </c>
      <c r="F44" s="89" t="s">
        <v>16</v>
      </c>
      <c r="G44" s="88">
        <v>18.5</v>
      </c>
      <c r="H44" s="88">
        <v>146.19999999999999</v>
      </c>
    </row>
    <row r="45" spans="1:8" x14ac:dyDescent="0.3">
      <c r="A45" s="85" t="s">
        <v>27</v>
      </c>
      <c r="B45" s="95">
        <v>340</v>
      </c>
      <c r="C45" s="89" t="s">
        <v>6</v>
      </c>
      <c r="D45" s="89" t="s">
        <v>28</v>
      </c>
      <c r="E45" s="89" t="s">
        <v>7</v>
      </c>
      <c r="F45" s="89" t="s">
        <v>7</v>
      </c>
      <c r="G45" s="88">
        <f t="shared" ref="G45:H47" si="2">G46</f>
        <v>5732.9</v>
      </c>
      <c r="H45" s="88">
        <f t="shared" si="2"/>
        <v>5732.9</v>
      </c>
    </row>
    <row r="46" spans="1:8" x14ac:dyDescent="0.3">
      <c r="A46" s="85" t="s">
        <v>22</v>
      </c>
      <c r="B46" s="95">
        <v>340</v>
      </c>
      <c r="C46" s="89" t="s">
        <v>6</v>
      </c>
      <c r="D46" s="89" t="s">
        <v>28</v>
      </c>
      <c r="E46" s="89" t="s">
        <v>86</v>
      </c>
      <c r="F46" s="89" t="s">
        <v>7</v>
      </c>
      <c r="G46" s="88">
        <f t="shared" si="2"/>
        <v>5732.9</v>
      </c>
      <c r="H46" s="88">
        <f t="shared" si="2"/>
        <v>5732.9</v>
      </c>
    </row>
    <row r="47" spans="1:8" ht="37.5" x14ac:dyDescent="0.3">
      <c r="A47" s="85" t="s">
        <v>82</v>
      </c>
      <c r="B47" s="95">
        <v>340</v>
      </c>
      <c r="C47" s="89" t="s">
        <v>6</v>
      </c>
      <c r="D47" s="89" t="s">
        <v>28</v>
      </c>
      <c r="E47" s="89" t="s">
        <v>214</v>
      </c>
      <c r="F47" s="89" t="s">
        <v>7</v>
      </c>
      <c r="G47" s="88">
        <f t="shared" si="2"/>
        <v>5732.9</v>
      </c>
      <c r="H47" s="88">
        <f t="shared" si="2"/>
        <v>5732.9</v>
      </c>
    </row>
    <row r="48" spans="1:8" x14ac:dyDescent="0.3">
      <c r="A48" s="85" t="s">
        <v>17</v>
      </c>
      <c r="B48" s="95">
        <v>340</v>
      </c>
      <c r="C48" s="89" t="s">
        <v>6</v>
      </c>
      <c r="D48" s="89" t="s">
        <v>28</v>
      </c>
      <c r="E48" s="89" t="s">
        <v>214</v>
      </c>
      <c r="F48" s="89" t="s">
        <v>18</v>
      </c>
      <c r="G48" s="88">
        <v>5732.9</v>
      </c>
      <c r="H48" s="88">
        <v>5732.9</v>
      </c>
    </row>
    <row r="49" spans="1:8" x14ac:dyDescent="0.3">
      <c r="A49" s="85" t="s">
        <v>29</v>
      </c>
      <c r="B49" s="95">
        <v>340</v>
      </c>
      <c r="C49" s="89" t="s">
        <v>6</v>
      </c>
      <c r="D49" s="89" t="s">
        <v>30</v>
      </c>
      <c r="E49" s="96" t="s">
        <v>7</v>
      </c>
      <c r="F49" s="96" t="s">
        <v>7</v>
      </c>
      <c r="G49" s="88">
        <f>G62+G50+G56</f>
        <v>5285.8090000000002</v>
      </c>
      <c r="H49" s="88">
        <f>H62+H50+H56</f>
        <v>5424.402</v>
      </c>
    </row>
    <row r="50" spans="1:8" ht="93.75" x14ac:dyDescent="0.3">
      <c r="A50" s="85" t="s">
        <v>244</v>
      </c>
      <c r="B50" s="95">
        <v>340</v>
      </c>
      <c r="C50" s="91" t="s">
        <v>6</v>
      </c>
      <c r="D50" s="91" t="s">
        <v>30</v>
      </c>
      <c r="E50" s="89" t="s">
        <v>127</v>
      </c>
      <c r="F50" s="89"/>
      <c r="G50" s="88">
        <f t="shared" ref="G50:H52" si="3">G51</f>
        <v>993.3</v>
      </c>
      <c r="H50" s="88">
        <f t="shared" si="3"/>
        <v>1031.2</v>
      </c>
    </row>
    <row r="51" spans="1:8" ht="56.25" x14ac:dyDescent="0.3">
      <c r="A51" s="85" t="s">
        <v>245</v>
      </c>
      <c r="B51" s="95">
        <v>340</v>
      </c>
      <c r="C51" s="91" t="s">
        <v>6</v>
      </c>
      <c r="D51" s="91" t="s">
        <v>30</v>
      </c>
      <c r="E51" s="89" t="s">
        <v>222</v>
      </c>
      <c r="F51" s="89"/>
      <c r="G51" s="88">
        <f t="shared" si="3"/>
        <v>993.3</v>
      </c>
      <c r="H51" s="88">
        <f t="shared" si="3"/>
        <v>1031.2</v>
      </c>
    </row>
    <row r="52" spans="1:8" ht="93.75" x14ac:dyDescent="0.3">
      <c r="A52" s="85" t="s">
        <v>221</v>
      </c>
      <c r="B52" s="95">
        <v>340</v>
      </c>
      <c r="C52" s="91" t="s">
        <v>6</v>
      </c>
      <c r="D52" s="91" t="s">
        <v>30</v>
      </c>
      <c r="E52" s="89" t="s">
        <v>223</v>
      </c>
      <c r="F52" s="89"/>
      <c r="G52" s="88">
        <f t="shared" si="3"/>
        <v>993.3</v>
      </c>
      <c r="H52" s="88">
        <f t="shared" si="3"/>
        <v>1031.2</v>
      </c>
    </row>
    <row r="53" spans="1:8" ht="56.25" x14ac:dyDescent="0.3">
      <c r="A53" s="45" t="s">
        <v>337</v>
      </c>
      <c r="B53" s="95">
        <v>340</v>
      </c>
      <c r="C53" s="91" t="s">
        <v>6</v>
      </c>
      <c r="D53" s="91">
        <v>13</v>
      </c>
      <c r="E53" s="89" t="s">
        <v>94</v>
      </c>
      <c r="F53" s="89"/>
      <c r="G53" s="88">
        <f>G54+G55</f>
        <v>993.3</v>
      </c>
      <c r="H53" s="88">
        <f>H54+H55</f>
        <v>1031.2</v>
      </c>
    </row>
    <row r="54" spans="1:8" ht="112.5" x14ac:dyDescent="0.3">
      <c r="A54" s="85" t="s">
        <v>10</v>
      </c>
      <c r="B54" s="97">
        <v>340</v>
      </c>
      <c r="C54" s="89" t="s">
        <v>6</v>
      </c>
      <c r="D54" s="89" t="s">
        <v>30</v>
      </c>
      <c r="E54" s="89" t="s">
        <v>94</v>
      </c>
      <c r="F54" s="89" t="s">
        <v>11</v>
      </c>
      <c r="G54" s="88">
        <v>949.8</v>
      </c>
      <c r="H54" s="88">
        <v>987.7</v>
      </c>
    </row>
    <row r="55" spans="1:8" ht="48" customHeight="1" x14ac:dyDescent="0.3">
      <c r="A55" s="85" t="s">
        <v>15</v>
      </c>
      <c r="B55" s="97">
        <v>340</v>
      </c>
      <c r="C55" s="89" t="s">
        <v>6</v>
      </c>
      <c r="D55" s="89" t="s">
        <v>30</v>
      </c>
      <c r="E55" s="89" t="s">
        <v>94</v>
      </c>
      <c r="F55" s="89" t="s">
        <v>16</v>
      </c>
      <c r="G55" s="88">
        <v>43.5</v>
      </c>
      <c r="H55" s="88">
        <v>43.5</v>
      </c>
    </row>
    <row r="56" spans="1:8" ht="75" x14ac:dyDescent="0.3">
      <c r="A56" s="98" t="s">
        <v>246</v>
      </c>
      <c r="B56" s="97">
        <v>340</v>
      </c>
      <c r="C56" s="91" t="s">
        <v>6</v>
      </c>
      <c r="D56" s="91" t="s">
        <v>30</v>
      </c>
      <c r="E56" s="89" t="s">
        <v>115</v>
      </c>
      <c r="F56" s="89"/>
      <c r="G56" s="88">
        <f t="shared" ref="G56:H58" si="4">G57</f>
        <v>814.02700000000004</v>
      </c>
      <c r="H56" s="88">
        <f t="shared" si="4"/>
        <v>821.90000000000009</v>
      </c>
    </row>
    <row r="57" spans="1:8" ht="65.25" customHeight="1" x14ac:dyDescent="0.3">
      <c r="A57" s="85" t="s">
        <v>309</v>
      </c>
      <c r="B57" s="95">
        <v>340</v>
      </c>
      <c r="C57" s="91" t="s">
        <v>6</v>
      </c>
      <c r="D57" s="91" t="s">
        <v>30</v>
      </c>
      <c r="E57" s="89" t="s">
        <v>224</v>
      </c>
      <c r="F57" s="89"/>
      <c r="G57" s="88">
        <f t="shared" si="4"/>
        <v>814.02700000000004</v>
      </c>
      <c r="H57" s="88">
        <f t="shared" si="4"/>
        <v>821.90000000000009</v>
      </c>
    </row>
    <row r="58" spans="1:8" ht="104.25" customHeight="1" x14ac:dyDescent="0.3">
      <c r="A58" s="85" t="s">
        <v>310</v>
      </c>
      <c r="B58" s="95">
        <v>340</v>
      </c>
      <c r="C58" s="91" t="s">
        <v>6</v>
      </c>
      <c r="D58" s="91" t="s">
        <v>30</v>
      </c>
      <c r="E58" s="89" t="s">
        <v>225</v>
      </c>
      <c r="F58" s="89"/>
      <c r="G58" s="88">
        <f t="shared" si="4"/>
        <v>814.02700000000004</v>
      </c>
      <c r="H58" s="88">
        <f t="shared" si="4"/>
        <v>821.90000000000009</v>
      </c>
    </row>
    <row r="59" spans="1:8" ht="75" x14ac:dyDescent="0.3">
      <c r="A59" s="85" t="s">
        <v>227</v>
      </c>
      <c r="B59" s="97">
        <v>340</v>
      </c>
      <c r="C59" s="91" t="s">
        <v>6</v>
      </c>
      <c r="D59" s="91">
        <v>13</v>
      </c>
      <c r="E59" s="89" t="s">
        <v>226</v>
      </c>
      <c r="F59" s="89"/>
      <c r="G59" s="88">
        <f>G61+G60</f>
        <v>814.02700000000004</v>
      </c>
      <c r="H59" s="88">
        <f>H61+H60</f>
        <v>821.90000000000009</v>
      </c>
    </row>
    <row r="60" spans="1:8" ht="112.5" x14ac:dyDescent="0.3">
      <c r="A60" s="85" t="s">
        <v>10</v>
      </c>
      <c r="B60" s="97">
        <v>340</v>
      </c>
      <c r="C60" s="91" t="s">
        <v>6</v>
      </c>
      <c r="D60" s="91" t="s">
        <v>30</v>
      </c>
      <c r="E60" s="89" t="s">
        <v>226</v>
      </c>
      <c r="F60" s="89" t="s">
        <v>11</v>
      </c>
      <c r="G60" s="88">
        <v>787.327</v>
      </c>
      <c r="H60" s="88">
        <v>795.2</v>
      </c>
    </row>
    <row r="61" spans="1:8" ht="37.5" x14ac:dyDescent="0.3">
      <c r="A61" s="85" t="s">
        <v>15</v>
      </c>
      <c r="B61" s="97">
        <v>340</v>
      </c>
      <c r="C61" s="89" t="s">
        <v>6</v>
      </c>
      <c r="D61" s="89" t="s">
        <v>30</v>
      </c>
      <c r="E61" s="89" t="s">
        <v>226</v>
      </c>
      <c r="F61" s="89" t="s">
        <v>16</v>
      </c>
      <c r="G61" s="88">
        <v>26.7</v>
      </c>
      <c r="H61" s="88">
        <v>26.7</v>
      </c>
    </row>
    <row r="62" spans="1:8" x14ac:dyDescent="0.3">
      <c r="A62" s="85" t="s">
        <v>22</v>
      </c>
      <c r="B62" s="95">
        <v>340</v>
      </c>
      <c r="C62" s="89" t="s">
        <v>6</v>
      </c>
      <c r="D62" s="89" t="s">
        <v>30</v>
      </c>
      <c r="E62" s="89" t="s">
        <v>86</v>
      </c>
      <c r="F62" s="89" t="s">
        <v>7</v>
      </c>
      <c r="G62" s="88">
        <f>G63+G65+G68+G71+G73+G75+G78+G80</f>
        <v>3478.4820000000004</v>
      </c>
      <c r="H62" s="88">
        <f>H63+H65+H68+H71+H73+H75+H78+H80</f>
        <v>3571.3019999999997</v>
      </c>
    </row>
    <row r="63" spans="1:8" ht="37.5" x14ac:dyDescent="0.3">
      <c r="A63" s="85" t="s">
        <v>80</v>
      </c>
      <c r="B63" s="86">
        <v>340</v>
      </c>
      <c r="C63" s="89" t="s">
        <v>6</v>
      </c>
      <c r="D63" s="89">
        <v>13</v>
      </c>
      <c r="E63" s="89" t="s">
        <v>89</v>
      </c>
      <c r="F63" s="89"/>
      <c r="G63" s="88">
        <f>G64</f>
        <v>593.48</v>
      </c>
      <c r="H63" s="88">
        <f>H64</f>
        <v>593.48</v>
      </c>
    </row>
    <row r="64" spans="1:8" x14ac:dyDescent="0.3">
      <c r="A64" s="85" t="s">
        <v>17</v>
      </c>
      <c r="B64" s="86">
        <v>340</v>
      </c>
      <c r="C64" s="89" t="s">
        <v>6</v>
      </c>
      <c r="D64" s="89">
        <v>13</v>
      </c>
      <c r="E64" s="89" t="s">
        <v>89</v>
      </c>
      <c r="F64" s="89" t="s">
        <v>18</v>
      </c>
      <c r="G64" s="88">
        <v>593.48</v>
      </c>
      <c r="H64" s="88">
        <v>593.48</v>
      </c>
    </row>
    <row r="65" spans="1:8" ht="93.75" x14ac:dyDescent="0.3">
      <c r="A65" s="45" t="s">
        <v>333</v>
      </c>
      <c r="B65" s="95">
        <v>340</v>
      </c>
      <c r="C65" s="89" t="s">
        <v>6</v>
      </c>
      <c r="D65" s="89" t="s">
        <v>30</v>
      </c>
      <c r="E65" s="89" t="s">
        <v>96</v>
      </c>
      <c r="F65" s="89" t="s">
        <v>7</v>
      </c>
      <c r="G65" s="88">
        <f>G66+G67</f>
        <v>748.8</v>
      </c>
      <c r="H65" s="88">
        <f>H66+H67</f>
        <v>777.1</v>
      </c>
    </row>
    <row r="66" spans="1:8" ht="112.5" x14ac:dyDescent="0.3">
      <c r="A66" s="85" t="s">
        <v>10</v>
      </c>
      <c r="B66" s="95">
        <v>340</v>
      </c>
      <c r="C66" s="89" t="s">
        <v>6</v>
      </c>
      <c r="D66" s="89" t="s">
        <v>30</v>
      </c>
      <c r="E66" s="89" t="s">
        <v>96</v>
      </c>
      <c r="F66" s="89" t="s">
        <v>11</v>
      </c>
      <c r="G66" s="88">
        <v>688.8</v>
      </c>
      <c r="H66" s="88">
        <v>717.1</v>
      </c>
    </row>
    <row r="67" spans="1:8" ht="37.5" x14ac:dyDescent="0.3">
      <c r="A67" s="85" t="s">
        <v>15</v>
      </c>
      <c r="B67" s="95">
        <v>340</v>
      </c>
      <c r="C67" s="89" t="s">
        <v>6</v>
      </c>
      <c r="D67" s="89" t="s">
        <v>30</v>
      </c>
      <c r="E67" s="89" t="s">
        <v>96</v>
      </c>
      <c r="F67" s="89" t="s">
        <v>16</v>
      </c>
      <c r="G67" s="88">
        <v>60</v>
      </c>
      <c r="H67" s="88">
        <v>60</v>
      </c>
    </row>
    <row r="68" spans="1:8" ht="75" x14ac:dyDescent="0.3">
      <c r="A68" s="45" t="s">
        <v>334</v>
      </c>
      <c r="B68" s="95">
        <v>340</v>
      </c>
      <c r="C68" s="89" t="s">
        <v>6</v>
      </c>
      <c r="D68" s="89" t="s">
        <v>30</v>
      </c>
      <c r="E68" s="89" t="s">
        <v>97</v>
      </c>
      <c r="F68" s="89" t="s">
        <v>7</v>
      </c>
      <c r="G68" s="88">
        <f>G69+G70</f>
        <v>379.5</v>
      </c>
      <c r="H68" s="88">
        <f>H69+H70</f>
        <v>393.6</v>
      </c>
    </row>
    <row r="69" spans="1:8" ht="117.75" customHeight="1" x14ac:dyDescent="0.3">
      <c r="A69" s="85" t="s">
        <v>10</v>
      </c>
      <c r="B69" s="95">
        <v>340</v>
      </c>
      <c r="C69" s="89" t="s">
        <v>6</v>
      </c>
      <c r="D69" s="89" t="s">
        <v>30</v>
      </c>
      <c r="E69" s="89" t="s">
        <v>97</v>
      </c>
      <c r="F69" s="89" t="s">
        <v>11</v>
      </c>
      <c r="G69" s="88">
        <v>364.5</v>
      </c>
      <c r="H69" s="88">
        <v>378.6</v>
      </c>
    </row>
    <row r="70" spans="1:8" ht="37.5" x14ac:dyDescent="0.3">
      <c r="A70" s="85" t="s">
        <v>15</v>
      </c>
      <c r="B70" s="95">
        <v>340</v>
      </c>
      <c r="C70" s="89" t="s">
        <v>6</v>
      </c>
      <c r="D70" s="89" t="s">
        <v>30</v>
      </c>
      <c r="E70" s="89" t="s">
        <v>97</v>
      </c>
      <c r="F70" s="89" t="s">
        <v>16</v>
      </c>
      <c r="G70" s="88">
        <v>15</v>
      </c>
      <c r="H70" s="88">
        <v>15</v>
      </c>
    </row>
    <row r="71" spans="1:8" ht="56.25" x14ac:dyDescent="0.3">
      <c r="A71" s="45" t="s">
        <v>336</v>
      </c>
      <c r="B71" s="95">
        <v>340</v>
      </c>
      <c r="C71" s="89" t="s">
        <v>6</v>
      </c>
      <c r="D71" s="89" t="s">
        <v>30</v>
      </c>
      <c r="E71" s="89" t="s">
        <v>98</v>
      </c>
      <c r="F71" s="89" t="s">
        <v>7</v>
      </c>
      <c r="G71" s="88">
        <f>G72</f>
        <v>50</v>
      </c>
      <c r="H71" s="88">
        <f>H72</f>
        <v>50</v>
      </c>
    </row>
    <row r="72" spans="1:8" ht="37.5" x14ac:dyDescent="0.3">
      <c r="A72" s="85" t="s">
        <v>15</v>
      </c>
      <c r="B72" s="95">
        <v>340</v>
      </c>
      <c r="C72" s="89" t="s">
        <v>6</v>
      </c>
      <c r="D72" s="89" t="s">
        <v>30</v>
      </c>
      <c r="E72" s="89" t="s">
        <v>98</v>
      </c>
      <c r="F72" s="89" t="s">
        <v>16</v>
      </c>
      <c r="G72" s="88">
        <v>50</v>
      </c>
      <c r="H72" s="88">
        <v>50</v>
      </c>
    </row>
    <row r="73" spans="1:8" ht="102" customHeight="1" x14ac:dyDescent="0.3">
      <c r="A73" s="85" t="s">
        <v>338</v>
      </c>
      <c r="B73" s="95">
        <v>340</v>
      </c>
      <c r="C73" s="89" t="s">
        <v>6</v>
      </c>
      <c r="D73" s="89" t="s">
        <v>30</v>
      </c>
      <c r="E73" s="89" t="s">
        <v>99</v>
      </c>
      <c r="F73" s="89" t="s">
        <v>7</v>
      </c>
      <c r="G73" s="88">
        <f>G74</f>
        <v>0.52</v>
      </c>
      <c r="H73" s="88">
        <f>H74</f>
        <v>0.54</v>
      </c>
    </row>
    <row r="74" spans="1:8" ht="112.5" x14ac:dyDescent="0.3">
      <c r="A74" s="85" t="s">
        <v>10</v>
      </c>
      <c r="B74" s="95">
        <v>340</v>
      </c>
      <c r="C74" s="89" t="s">
        <v>6</v>
      </c>
      <c r="D74" s="89" t="s">
        <v>30</v>
      </c>
      <c r="E74" s="89" t="s">
        <v>99</v>
      </c>
      <c r="F74" s="89">
        <v>100</v>
      </c>
      <c r="G74" s="88">
        <v>0.52</v>
      </c>
      <c r="H74" s="88">
        <v>0.54</v>
      </c>
    </row>
    <row r="75" spans="1:8" ht="75" x14ac:dyDescent="0.3">
      <c r="A75" s="45" t="s">
        <v>347</v>
      </c>
      <c r="B75" s="95">
        <v>340</v>
      </c>
      <c r="C75" s="89" t="s">
        <v>6</v>
      </c>
      <c r="D75" s="89" t="s">
        <v>30</v>
      </c>
      <c r="E75" s="89" t="s">
        <v>95</v>
      </c>
      <c r="F75" s="89" t="s">
        <v>7</v>
      </c>
      <c r="G75" s="88">
        <f>G76+G77</f>
        <v>1320.3000000000002</v>
      </c>
      <c r="H75" s="88">
        <f>H76+H77</f>
        <v>1363.9</v>
      </c>
    </row>
    <row r="76" spans="1:8" ht="112.5" x14ac:dyDescent="0.3">
      <c r="A76" s="85" t="s">
        <v>10</v>
      </c>
      <c r="B76" s="95">
        <v>340</v>
      </c>
      <c r="C76" s="89" t="s">
        <v>6</v>
      </c>
      <c r="D76" s="89" t="s">
        <v>30</v>
      </c>
      <c r="E76" s="89" t="s">
        <v>95</v>
      </c>
      <c r="F76" s="89" t="s">
        <v>11</v>
      </c>
      <c r="G76" s="88">
        <v>775.2</v>
      </c>
      <c r="H76" s="88">
        <v>818.8</v>
      </c>
    </row>
    <row r="77" spans="1:8" ht="37.5" x14ac:dyDescent="0.3">
      <c r="A77" s="85" t="s">
        <v>15</v>
      </c>
      <c r="B77" s="95">
        <v>340</v>
      </c>
      <c r="C77" s="89" t="s">
        <v>6</v>
      </c>
      <c r="D77" s="89" t="s">
        <v>30</v>
      </c>
      <c r="E77" s="89" t="s">
        <v>95</v>
      </c>
      <c r="F77" s="89" t="s">
        <v>16</v>
      </c>
      <c r="G77" s="88">
        <v>545.1</v>
      </c>
      <c r="H77" s="88">
        <v>545.1</v>
      </c>
    </row>
    <row r="78" spans="1:8" x14ac:dyDescent="0.3">
      <c r="A78" s="85" t="s">
        <v>83</v>
      </c>
      <c r="B78" s="95">
        <v>340</v>
      </c>
      <c r="C78" s="89" t="s">
        <v>6</v>
      </c>
      <c r="D78" s="89" t="s">
        <v>30</v>
      </c>
      <c r="E78" s="89" t="s">
        <v>100</v>
      </c>
      <c r="F78" s="89"/>
      <c r="G78" s="88">
        <f>G79</f>
        <v>264.38200000000001</v>
      </c>
      <c r="H78" s="88">
        <f>H79</f>
        <v>271.18200000000002</v>
      </c>
    </row>
    <row r="79" spans="1:8" ht="37.5" x14ac:dyDescent="0.3">
      <c r="A79" s="85" t="s">
        <v>15</v>
      </c>
      <c r="B79" s="95">
        <v>340</v>
      </c>
      <c r="C79" s="89" t="s">
        <v>6</v>
      </c>
      <c r="D79" s="89" t="s">
        <v>30</v>
      </c>
      <c r="E79" s="89" t="s">
        <v>100</v>
      </c>
      <c r="F79" s="89" t="s">
        <v>16</v>
      </c>
      <c r="G79" s="88">
        <v>264.38200000000001</v>
      </c>
      <c r="H79" s="88">
        <v>271.18200000000002</v>
      </c>
    </row>
    <row r="80" spans="1:8" ht="37.5" x14ac:dyDescent="0.3">
      <c r="A80" s="85" t="s">
        <v>237</v>
      </c>
      <c r="B80" s="95">
        <v>340</v>
      </c>
      <c r="C80" s="89" t="s">
        <v>6</v>
      </c>
      <c r="D80" s="89" t="s">
        <v>30</v>
      </c>
      <c r="E80" s="89" t="s">
        <v>236</v>
      </c>
      <c r="F80" s="89"/>
      <c r="G80" s="88">
        <f>G81</f>
        <v>121.5</v>
      </c>
      <c r="H80" s="88">
        <f>H81</f>
        <v>121.5</v>
      </c>
    </row>
    <row r="81" spans="1:8" ht="37.5" x14ac:dyDescent="0.3">
      <c r="A81" s="85" t="s">
        <v>15</v>
      </c>
      <c r="B81" s="95">
        <v>340</v>
      </c>
      <c r="C81" s="89" t="s">
        <v>6</v>
      </c>
      <c r="D81" s="89" t="s">
        <v>30</v>
      </c>
      <c r="E81" s="89" t="s">
        <v>236</v>
      </c>
      <c r="F81" s="89">
        <v>200</v>
      </c>
      <c r="G81" s="88">
        <v>121.5</v>
      </c>
      <c r="H81" s="88">
        <v>121.5</v>
      </c>
    </row>
    <row r="82" spans="1:8" ht="37.5" x14ac:dyDescent="0.3">
      <c r="A82" s="85" t="s">
        <v>155</v>
      </c>
      <c r="B82" s="95">
        <v>340</v>
      </c>
      <c r="C82" s="89" t="s">
        <v>13</v>
      </c>
      <c r="D82" s="99"/>
      <c r="E82" s="99" t="s">
        <v>7</v>
      </c>
      <c r="F82" s="99" t="s">
        <v>7</v>
      </c>
      <c r="G82" s="88">
        <f>G83+G94</f>
        <v>1885</v>
      </c>
      <c r="H82" s="88">
        <f>H83+H94</f>
        <v>1960</v>
      </c>
    </row>
    <row r="83" spans="1:8" ht="75" x14ac:dyDescent="0.3">
      <c r="A83" s="85" t="s">
        <v>34</v>
      </c>
      <c r="B83" s="95">
        <v>340</v>
      </c>
      <c r="C83" s="89" t="s">
        <v>13</v>
      </c>
      <c r="D83" s="89" t="s">
        <v>51</v>
      </c>
      <c r="E83" s="89" t="s">
        <v>7</v>
      </c>
      <c r="F83" s="89" t="s">
        <v>7</v>
      </c>
      <c r="G83" s="88">
        <f>G84+G90</f>
        <v>1567.067</v>
      </c>
      <c r="H83" s="88">
        <f>H84+H90</f>
        <v>1638.8879999999999</v>
      </c>
    </row>
    <row r="84" spans="1:8" ht="131.25" hidden="1" x14ac:dyDescent="0.3">
      <c r="A84" s="100" t="s">
        <v>283</v>
      </c>
      <c r="B84" s="95">
        <v>340</v>
      </c>
      <c r="C84" s="89" t="s">
        <v>13</v>
      </c>
      <c r="D84" s="89" t="s">
        <v>51</v>
      </c>
      <c r="E84" s="51" t="s">
        <v>270</v>
      </c>
      <c r="F84" s="89"/>
      <c r="G84" s="88">
        <f t="shared" ref="G84:H86" si="5">G85</f>
        <v>0</v>
      </c>
      <c r="H84" s="88">
        <f t="shared" si="5"/>
        <v>0</v>
      </c>
    </row>
    <row r="85" spans="1:8" ht="112.5" hidden="1" x14ac:dyDescent="0.3">
      <c r="A85" s="85" t="s">
        <v>282</v>
      </c>
      <c r="B85" s="95">
        <v>340</v>
      </c>
      <c r="C85" s="89" t="s">
        <v>13</v>
      </c>
      <c r="D85" s="89" t="s">
        <v>51</v>
      </c>
      <c r="E85" s="89" t="s">
        <v>284</v>
      </c>
      <c r="F85" s="89"/>
      <c r="G85" s="88">
        <f t="shared" si="5"/>
        <v>0</v>
      </c>
      <c r="H85" s="88">
        <f t="shared" si="5"/>
        <v>0</v>
      </c>
    </row>
    <row r="86" spans="1:8" ht="75" hidden="1" x14ac:dyDescent="0.3">
      <c r="A86" s="85" t="s">
        <v>286</v>
      </c>
      <c r="B86" s="95">
        <v>340</v>
      </c>
      <c r="C86" s="89" t="s">
        <v>13</v>
      </c>
      <c r="D86" s="89" t="s">
        <v>51</v>
      </c>
      <c r="E86" s="89" t="s">
        <v>285</v>
      </c>
      <c r="F86" s="89"/>
      <c r="G86" s="88">
        <f t="shared" si="5"/>
        <v>0</v>
      </c>
      <c r="H86" s="88">
        <f t="shared" si="5"/>
        <v>0</v>
      </c>
    </row>
    <row r="87" spans="1:8" ht="75" hidden="1" x14ac:dyDescent="0.3">
      <c r="A87" s="85" t="s">
        <v>219</v>
      </c>
      <c r="B87" s="95">
        <v>340</v>
      </c>
      <c r="C87" s="89" t="s">
        <v>13</v>
      </c>
      <c r="D87" s="89" t="s">
        <v>51</v>
      </c>
      <c r="E87" s="89" t="s">
        <v>318</v>
      </c>
      <c r="F87" s="89"/>
      <c r="G87" s="88">
        <f>G88+G89</f>
        <v>0</v>
      </c>
      <c r="H87" s="88">
        <f>H88+H89</f>
        <v>0</v>
      </c>
    </row>
    <row r="88" spans="1:8" ht="112.5" hidden="1" x14ac:dyDescent="0.3">
      <c r="A88" s="85" t="s">
        <v>10</v>
      </c>
      <c r="B88" s="95">
        <v>340</v>
      </c>
      <c r="C88" s="89" t="s">
        <v>13</v>
      </c>
      <c r="D88" s="89" t="s">
        <v>51</v>
      </c>
      <c r="E88" s="89" t="s">
        <v>318</v>
      </c>
      <c r="F88" s="89" t="s">
        <v>11</v>
      </c>
      <c r="G88" s="88"/>
      <c r="H88" s="88"/>
    </row>
    <row r="89" spans="1:8" ht="37.5" hidden="1" x14ac:dyDescent="0.3">
      <c r="A89" s="85" t="s">
        <v>15</v>
      </c>
      <c r="B89" s="95">
        <v>340</v>
      </c>
      <c r="C89" s="89" t="s">
        <v>13</v>
      </c>
      <c r="D89" s="89" t="s">
        <v>51</v>
      </c>
      <c r="E89" s="89" t="s">
        <v>318</v>
      </c>
      <c r="F89" s="89" t="s">
        <v>16</v>
      </c>
      <c r="G89" s="88"/>
      <c r="H89" s="88"/>
    </row>
    <row r="90" spans="1:8" x14ac:dyDescent="0.3">
      <c r="A90" s="85" t="s">
        <v>22</v>
      </c>
      <c r="B90" s="95">
        <v>340</v>
      </c>
      <c r="C90" s="89" t="s">
        <v>13</v>
      </c>
      <c r="D90" s="89" t="s">
        <v>51</v>
      </c>
      <c r="E90" s="89" t="s">
        <v>86</v>
      </c>
      <c r="F90" s="89"/>
      <c r="G90" s="88">
        <f>G91</f>
        <v>1567.067</v>
      </c>
      <c r="H90" s="88">
        <f>H91</f>
        <v>1638.8879999999999</v>
      </c>
    </row>
    <row r="91" spans="1:8" ht="75" x14ac:dyDescent="0.3">
      <c r="A91" s="85" t="s">
        <v>219</v>
      </c>
      <c r="B91" s="95">
        <v>340</v>
      </c>
      <c r="C91" s="89" t="s">
        <v>13</v>
      </c>
      <c r="D91" s="89" t="s">
        <v>51</v>
      </c>
      <c r="E91" s="89" t="s">
        <v>300</v>
      </c>
      <c r="F91" s="89"/>
      <c r="G91" s="88">
        <f>G92+G93</f>
        <v>1567.067</v>
      </c>
      <c r="H91" s="88">
        <f>H92+H93</f>
        <v>1638.8879999999999</v>
      </c>
    </row>
    <row r="92" spans="1:8" ht="112.5" x14ac:dyDescent="0.3">
      <c r="A92" s="85" t="s">
        <v>10</v>
      </c>
      <c r="B92" s="95">
        <v>340</v>
      </c>
      <c r="C92" s="89" t="s">
        <v>13</v>
      </c>
      <c r="D92" s="89" t="s">
        <v>51</v>
      </c>
      <c r="E92" s="89" t="s">
        <v>300</v>
      </c>
      <c r="F92" s="89">
        <v>100</v>
      </c>
      <c r="G92" s="88">
        <v>1555.067</v>
      </c>
      <c r="H92" s="88">
        <v>1626.8879999999999</v>
      </c>
    </row>
    <row r="93" spans="1:8" ht="37.5" x14ac:dyDescent="0.3">
      <c r="A93" s="85" t="s">
        <v>15</v>
      </c>
      <c r="B93" s="95">
        <v>340</v>
      </c>
      <c r="C93" s="89" t="s">
        <v>13</v>
      </c>
      <c r="D93" s="89" t="s">
        <v>51</v>
      </c>
      <c r="E93" s="89" t="s">
        <v>300</v>
      </c>
      <c r="F93" s="89">
        <v>200</v>
      </c>
      <c r="G93" s="88">
        <v>12</v>
      </c>
      <c r="H93" s="88">
        <v>12</v>
      </c>
    </row>
    <row r="94" spans="1:8" ht="56.25" x14ac:dyDescent="0.3">
      <c r="A94" s="101" t="s">
        <v>268</v>
      </c>
      <c r="B94" s="95">
        <v>340</v>
      </c>
      <c r="C94" s="91" t="s">
        <v>13</v>
      </c>
      <c r="D94" s="91" t="s">
        <v>68</v>
      </c>
      <c r="E94" s="91"/>
      <c r="F94" s="91"/>
      <c r="G94" s="88">
        <f>G95+G101</f>
        <v>317.93299999999999</v>
      </c>
      <c r="H94" s="88">
        <f>H95+H101</f>
        <v>321.11200000000002</v>
      </c>
    </row>
    <row r="95" spans="1:8" ht="112.5" hidden="1" x14ac:dyDescent="0.3">
      <c r="A95" s="85" t="s">
        <v>269</v>
      </c>
      <c r="B95" s="95">
        <v>340</v>
      </c>
      <c r="C95" s="91" t="s">
        <v>13</v>
      </c>
      <c r="D95" s="91" t="s">
        <v>68</v>
      </c>
      <c r="E95" s="91" t="s">
        <v>196</v>
      </c>
      <c r="F95" s="91"/>
      <c r="G95" s="88">
        <f t="shared" ref="G95:H97" si="6">G96</f>
        <v>0</v>
      </c>
      <c r="H95" s="88">
        <f t="shared" si="6"/>
        <v>0</v>
      </c>
    </row>
    <row r="96" spans="1:8" ht="112.5" hidden="1" x14ac:dyDescent="0.3">
      <c r="A96" s="85" t="s">
        <v>264</v>
      </c>
      <c r="B96" s="95">
        <v>340</v>
      </c>
      <c r="C96" s="91" t="s">
        <v>13</v>
      </c>
      <c r="D96" s="91" t="s">
        <v>68</v>
      </c>
      <c r="E96" s="91" t="s">
        <v>265</v>
      </c>
      <c r="F96" s="91"/>
      <c r="G96" s="88">
        <f t="shared" si="6"/>
        <v>0</v>
      </c>
      <c r="H96" s="88">
        <f t="shared" si="6"/>
        <v>0</v>
      </c>
    </row>
    <row r="97" spans="1:8" ht="75" hidden="1" x14ac:dyDescent="0.3">
      <c r="A97" s="85" t="s">
        <v>197</v>
      </c>
      <c r="B97" s="95">
        <v>340</v>
      </c>
      <c r="C97" s="91" t="s">
        <v>13</v>
      </c>
      <c r="D97" s="91" t="s">
        <v>68</v>
      </c>
      <c r="E97" s="91" t="s">
        <v>266</v>
      </c>
      <c r="F97" s="91"/>
      <c r="G97" s="88">
        <f t="shared" si="6"/>
        <v>0</v>
      </c>
      <c r="H97" s="88">
        <f t="shared" si="6"/>
        <v>0</v>
      </c>
    </row>
    <row r="98" spans="1:8" ht="56.25" hidden="1" x14ac:dyDescent="0.3">
      <c r="A98" s="85" t="s">
        <v>276</v>
      </c>
      <c r="B98" s="95">
        <v>340</v>
      </c>
      <c r="C98" s="91" t="s">
        <v>13</v>
      </c>
      <c r="D98" s="91" t="s">
        <v>68</v>
      </c>
      <c r="E98" s="91" t="s">
        <v>275</v>
      </c>
      <c r="F98" s="91"/>
      <c r="G98" s="88">
        <f>G99+G100</f>
        <v>0</v>
      </c>
      <c r="H98" s="88">
        <f>H99+H100</f>
        <v>0</v>
      </c>
    </row>
    <row r="99" spans="1:8" ht="119.25" hidden="1" customHeight="1" x14ac:dyDescent="0.3">
      <c r="A99" s="85" t="s">
        <v>10</v>
      </c>
      <c r="B99" s="95">
        <v>340</v>
      </c>
      <c r="C99" s="91" t="s">
        <v>13</v>
      </c>
      <c r="D99" s="91" t="s">
        <v>68</v>
      </c>
      <c r="E99" s="91" t="s">
        <v>275</v>
      </c>
      <c r="F99" s="91" t="s">
        <v>11</v>
      </c>
      <c r="G99" s="88"/>
      <c r="H99" s="88"/>
    </row>
    <row r="100" spans="1:8" ht="37.5" hidden="1" x14ac:dyDescent="0.3">
      <c r="A100" s="85" t="s">
        <v>15</v>
      </c>
      <c r="B100" s="95">
        <v>340</v>
      </c>
      <c r="C100" s="91" t="s">
        <v>13</v>
      </c>
      <c r="D100" s="91" t="s">
        <v>68</v>
      </c>
      <c r="E100" s="91" t="s">
        <v>275</v>
      </c>
      <c r="F100" s="91" t="s">
        <v>16</v>
      </c>
      <c r="G100" s="88"/>
      <c r="H100" s="88"/>
    </row>
    <row r="101" spans="1:8" x14ac:dyDescent="0.3">
      <c r="A101" s="85" t="s">
        <v>22</v>
      </c>
      <c r="B101" s="95">
        <v>340</v>
      </c>
      <c r="C101" s="91" t="s">
        <v>13</v>
      </c>
      <c r="D101" s="91" t="s">
        <v>68</v>
      </c>
      <c r="E101" s="89" t="s">
        <v>86</v>
      </c>
      <c r="F101" s="91"/>
      <c r="G101" s="88">
        <f>G102</f>
        <v>317.93299999999999</v>
      </c>
      <c r="H101" s="88">
        <f>H102</f>
        <v>321.11200000000002</v>
      </c>
    </row>
    <row r="102" spans="1:8" ht="56.25" x14ac:dyDescent="0.3">
      <c r="A102" s="85" t="s">
        <v>276</v>
      </c>
      <c r="B102" s="95">
        <v>340</v>
      </c>
      <c r="C102" s="91" t="s">
        <v>13</v>
      </c>
      <c r="D102" s="91" t="s">
        <v>68</v>
      </c>
      <c r="E102" s="91" t="s">
        <v>299</v>
      </c>
      <c r="F102" s="91"/>
      <c r="G102" s="88">
        <f>G103</f>
        <v>317.93299999999999</v>
      </c>
      <c r="H102" s="88">
        <f>H103</f>
        <v>321.11200000000002</v>
      </c>
    </row>
    <row r="103" spans="1:8" ht="114.75" customHeight="1" x14ac:dyDescent="0.3">
      <c r="A103" s="85" t="s">
        <v>10</v>
      </c>
      <c r="B103" s="95">
        <v>340</v>
      </c>
      <c r="C103" s="91" t="s">
        <v>13</v>
      </c>
      <c r="D103" s="91" t="s">
        <v>68</v>
      </c>
      <c r="E103" s="91" t="s">
        <v>299</v>
      </c>
      <c r="F103" s="91" t="s">
        <v>11</v>
      </c>
      <c r="G103" s="88">
        <v>317.93299999999999</v>
      </c>
      <c r="H103" s="88">
        <v>321.11200000000002</v>
      </c>
    </row>
    <row r="104" spans="1:8" x14ac:dyDescent="0.3">
      <c r="A104" s="85" t="s">
        <v>61</v>
      </c>
      <c r="B104" s="95">
        <v>340</v>
      </c>
      <c r="C104" s="89" t="s">
        <v>21</v>
      </c>
      <c r="D104" s="89"/>
      <c r="E104" s="89" t="s">
        <v>7</v>
      </c>
      <c r="F104" s="89" t="s">
        <v>7</v>
      </c>
      <c r="G104" s="88">
        <f>G105+G108</f>
        <v>17759.3</v>
      </c>
      <c r="H104" s="88">
        <f>H105+H108</f>
        <v>18454.699999999997</v>
      </c>
    </row>
    <row r="105" spans="1:8" x14ac:dyDescent="0.3">
      <c r="A105" s="85" t="s">
        <v>84</v>
      </c>
      <c r="B105" s="95">
        <v>340</v>
      </c>
      <c r="C105" s="89" t="s">
        <v>21</v>
      </c>
      <c r="D105" s="89" t="s">
        <v>24</v>
      </c>
      <c r="E105" s="89" t="s">
        <v>7</v>
      </c>
      <c r="F105" s="89" t="s">
        <v>7</v>
      </c>
      <c r="G105" s="88">
        <f>G106</f>
        <v>676.1</v>
      </c>
      <c r="H105" s="88">
        <f>H106</f>
        <v>676.1</v>
      </c>
    </row>
    <row r="106" spans="1:8" ht="150" x14ac:dyDescent="0.3">
      <c r="A106" s="102" t="s">
        <v>339</v>
      </c>
      <c r="B106" s="95">
        <v>340</v>
      </c>
      <c r="C106" s="89" t="s">
        <v>21</v>
      </c>
      <c r="D106" s="89" t="s">
        <v>24</v>
      </c>
      <c r="E106" s="49" t="s">
        <v>319</v>
      </c>
      <c r="F106" s="89"/>
      <c r="G106" s="88">
        <f>G107</f>
        <v>676.1</v>
      </c>
      <c r="H106" s="88">
        <f>H107</f>
        <v>676.1</v>
      </c>
    </row>
    <row r="107" spans="1:8" ht="37.5" x14ac:dyDescent="0.3">
      <c r="A107" s="85" t="s">
        <v>15</v>
      </c>
      <c r="B107" s="95">
        <v>340</v>
      </c>
      <c r="C107" s="89" t="s">
        <v>21</v>
      </c>
      <c r="D107" s="89" t="s">
        <v>24</v>
      </c>
      <c r="E107" s="49" t="s">
        <v>319</v>
      </c>
      <c r="F107" s="89" t="s">
        <v>16</v>
      </c>
      <c r="G107" s="88">
        <v>676.1</v>
      </c>
      <c r="H107" s="88">
        <v>676.1</v>
      </c>
    </row>
    <row r="108" spans="1:8" x14ac:dyDescent="0.3">
      <c r="A108" s="85" t="s">
        <v>35</v>
      </c>
      <c r="B108" s="95">
        <v>340</v>
      </c>
      <c r="C108" s="89" t="s">
        <v>21</v>
      </c>
      <c r="D108" s="89" t="s">
        <v>51</v>
      </c>
      <c r="E108" s="89" t="s">
        <v>7</v>
      </c>
      <c r="F108" s="89" t="s">
        <v>7</v>
      </c>
      <c r="G108" s="88">
        <f>G109+G112</f>
        <v>17083.2</v>
      </c>
      <c r="H108" s="88">
        <f>H109+H112</f>
        <v>17778.599999999999</v>
      </c>
    </row>
    <row r="109" spans="1:8" x14ac:dyDescent="0.3">
      <c r="A109" s="85" t="s">
        <v>62</v>
      </c>
      <c r="B109" s="95">
        <v>340</v>
      </c>
      <c r="C109" s="89" t="s">
        <v>21</v>
      </c>
      <c r="D109" s="89" t="s">
        <v>51</v>
      </c>
      <c r="E109" s="89" t="s">
        <v>112</v>
      </c>
      <c r="F109" s="89"/>
      <c r="G109" s="88">
        <f>G110</f>
        <v>2383.1999999999998</v>
      </c>
      <c r="H109" s="88">
        <f>H110</f>
        <v>2378.6</v>
      </c>
    </row>
    <row r="110" spans="1:8" ht="93.75" x14ac:dyDescent="0.3">
      <c r="A110" s="85" t="s">
        <v>53</v>
      </c>
      <c r="B110" s="95">
        <v>340</v>
      </c>
      <c r="C110" s="89" t="s">
        <v>21</v>
      </c>
      <c r="D110" s="89" t="s">
        <v>51</v>
      </c>
      <c r="E110" s="89" t="s">
        <v>216</v>
      </c>
      <c r="F110" s="89" t="s">
        <v>7</v>
      </c>
      <c r="G110" s="88">
        <f>G111</f>
        <v>2383.1999999999998</v>
      </c>
      <c r="H110" s="88">
        <f>H111</f>
        <v>2378.6</v>
      </c>
    </row>
    <row r="111" spans="1:8" ht="37.5" x14ac:dyDescent="0.3">
      <c r="A111" s="85" t="s">
        <v>15</v>
      </c>
      <c r="B111" s="95">
        <v>340</v>
      </c>
      <c r="C111" s="103" t="s">
        <v>21</v>
      </c>
      <c r="D111" s="103" t="s">
        <v>51</v>
      </c>
      <c r="E111" s="89" t="s">
        <v>216</v>
      </c>
      <c r="F111" s="89" t="s">
        <v>16</v>
      </c>
      <c r="G111" s="88">
        <v>2383.1999999999998</v>
      </c>
      <c r="H111" s="88">
        <v>2378.6</v>
      </c>
    </row>
    <row r="112" spans="1:8" ht="112.5" x14ac:dyDescent="0.3">
      <c r="A112" s="85" t="s">
        <v>247</v>
      </c>
      <c r="B112" s="95">
        <v>340</v>
      </c>
      <c r="C112" s="89" t="s">
        <v>21</v>
      </c>
      <c r="D112" s="89" t="s">
        <v>51</v>
      </c>
      <c r="E112" s="89" t="s">
        <v>234</v>
      </c>
      <c r="F112" s="89" t="s">
        <v>7</v>
      </c>
      <c r="G112" s="88">
        <f>G113</f>
        <v>14700</v>
      </c>
      <c r="H112" s="88">
        <f>H113</f>
        <v>15400</v>
      </c>
    </row>
    <row r="113" spans="1:8" x14ac:dyDescent="0.3">
      <c r="A113" s="104" t="s">
        <v>85</v>
      </c>
      <c r="B113" s="95">
        <v>340</v>
      </c>
      <c r="C113" s="89" t="s">
        <v>21</v>
      </c>
      <c r="D113" s="89" t="s">
        <v>51</v>
      </c>
      <c r="E113" s="105" t="s">
        <v>239</v>
      </c>
      <c r="F113" s="89"/>
      <c r="G113" s="88">
        <f>G114</f>
        <v>14700</v>
      </c>
      <c r="H113" s="88">
        <f>H114</f>
        <v>15400</v>
      </c>
    </row>
    <row r="114" spans="1:8" ht="37.5" x14ac:dyDescent="0.3">
      <c r="A114" s="85" t="s">
        <v>15</v>
      </c>
      <c r="B114" s="95">
        <v>340</v>
      </c>
      <c r="C114" s="103" t="s">
        <v>21</v>
      </c>
      <c r="D114" s="103" t="s">
        <v>51</v>
      </c>
      <c r="E114" s="105" t="s">
        <v>239</v>
      </c>
      <c r="F114" s="103" t="s">
        <v>16</v>
      </c>
      <c r="G114" s="106">
        <v>14700</v>
      </c>
      <c r="H114" s="106">
        <v>15400</v>
      </c>
    </row>
    <row r="115" spans="1:8" ht="19.5" x14ac:dyDescent="0.3">
      <c r="A115" s="85" t="s">
        <v>60</v>
      </c>
      <c r="B115" s="95">
        <v>340</v>
      </c>
      <c r="C115" s="89" t="s">
        <v>24</v>
      </c>
      <c r="D115" s="99"/>
      <c r="E115" s="99" t="s">
        <v>7</v>
      </c>
      <c r="F115" s="99" t="s">
        <v>7</v>
      </c>
      <c r="G115" s="88">
        <f t="shared" ref="G115:H120" si="7">G116</f>
        <v>2253</v>
      </c>
      <c r="H115" s="88">
        <f t="shared" si="7"/>
        <v>2253</v>
      </c>
    </row>
    <row r="116" spans="1:8" x14ac:dyDescent="0.3">
      <c r="A116" s="85" t="s">
        <v>36</v>
      </c>
      <c r="B116" s="95">
        <v>340</v>
      </c>
      <c r="C116" s="89" t="s">
        <v>24</v>
      </c>
      <c r="D116" s="89" t="s">
        <v>6</v>
      </c>
      <c r="E116" s="89" t="s">
        <v>7</v>
      </c>
      <c r="F116" s="89" t="s">
        <v>7</v>
      </c>
      <c r="G116" s="88">
        <f t="shared" si="7"/>
        <v>2253</v>
      </c>
      <c r="H116" s="88">
        <f t="shared" si="7"/>
        <v>2253</v>
      </c>
    </row>
    <row r="117" spans="1:8" ht="112.5" x14ac:dyDescent="0.3">
      <c r="A117" s="85" t="s">
        <v>52</v>
      </c>
      <c r="B117" s="95">
        <v>340</v>
      </c>
      <c r="C117" s="89" t="s">
        <v>24</v>
      </c>
      <c r="D117" s="89" t="s">
        <v>6</v>
      </c>
      <c r="E117" s="89" t="s">
        <v>105</v>
      </c>
      <c r="F117" s="96" t="s">
        <v>7</v>
      </c>
      <c r="G117" s="88">
        <f t="shared" si="7"/>
        <v>2253</v>
      </c>
      <c r="H117" s="88">
        <f t="shared" si="7"/>
        <v>2253</v>
      </c>
    </row>
    <row r="118" spans="1:8" ht="112.5" x14ac:dyDescent="0.3">
      <c r="A118" s="85" t="s">
        <v>281</v>
      </c>
      <c r="B118" s="95">
        <v>340</v>
      </c>
      <c r="C118" s="89" t="s">
        <v>24</v>
      </c>
      <c r="D118" s="89" t="s">
        <v>6</v>
      </c>
      <c r="E118" s="89" t="s">
        <v>279</v>
      </c>
      <c r="F118" s="96"/>
      <c r="G118" s="88">
        <f t="shared" si="7"/>
        <v>2253</v>
      </c>
      <c r="H118" s="88">
        <f t="shared" si="7"/>
        <v>2253</v>
      </c>
    </row>
    <row r="119" spans="1:8" ht="75" x14ac:dyDescent="0.3">
      <c r="A119" s="107" t="s">
        <v>102</v>
      </c>
      <c r="B119" s="95">
        <v>340</v>
      </c>
      <c r="C119" s="89" t="s">
        <v>24</v>
      </c>
      <c r="D119" s="89" t="s">
        <v>6</v>
      </c>
      <c r="E119" s="108" t="s">
        <v>280</v>
      </c>
      <c r="F119" s="96" t="s">
        <v>7</v>
      </c>
      <c r="G119" s="88">
        <f t="shared" si="7"/>
        <v>2253</v>
      </c>
      <c r="H119" s="88">
        <f t="shared" si="7"/>
        <v>2253</v>
      </c>
    </row>
    <row r="120" spans="1:8" ht="56.25" x14ac:dyDescent="0.3">
      <c r="A120" s="107" t="s">
        <v>103</v>
      </c>
      <c r="B120" s="95">
        <v>340</v>
      </c>
      <c r="C120" s="89" t="s">
        <v>24</v>
      </c>
      <c r="D120" s="89" t="s">
        <v>6</v>
      </c>
      <c r="E120" s="108" t="s">
        <v>104</v>
      </c>
      <c r="F120" s="96"/>
      <c r="G120" s="88">
        <f t="shared" si="7"/>
        <v>2253</v>
      </c>
      <c r="H120" s="88">
        <f t="shared" si="7"/>
        <v>2253</v>
      </c>
    </row>
    <row r="121" spans="1:8" ht="56.25" x14ac:dyDescent="0.3">
      <c r="A121" s="107" t="s">
        <v>40</v>
      </c>
      <c r="B121" s="95">
        <v>340</v>
      </c>
      <c r="C121" s="89" t="s">
        <v>24</v>
      </c>
      <c r="D121" s="89" t="s">
        <v>6</v>
      </c>
      <c r="E121" s="108" t="s">
        <v>104</v>
      </c>
      <c r="F121" s="89" t="s">
        <v>41</v>
      </c>
      <c r="G121" s="88">
        <v>2253</v>
      </c>
      <c r="H121" s="88">
        <v>2253</v>
      </c>
    </row>
    <row r="122" spans="1:8" ht="19.5" x14ac:dyDescent="0.3">
      <c r="A122" s="85" t="s">
        <v>63</v>
      </c>
      <c r="B122" s="95">
        <v>340</v>
      </c>
      <c r="C122" s="89" t="s">
        <v>26</v>
      </c>
      <c r="D122" s="99"/>
      <c r="E122" s="109" t="s">
        <v>7</v>
      </c>
      <c r="F122" s="99" t="s">
        <v>7</v>
      </c>
      <c r="G122" s="88">
        <f t="shared" ref="G122:H127" si="8">G123</f>
        <v>2005</v>
      </c>
      <c r="H122" s="88">
        <f t="shared" si="8"/>
        <v>2005</v>
      </c>
    </row>
    <row r="123" spans="1:8" ht="37.5" x14ac:dyDescent="0.3">
      <c r="A123" s="85" t="s">
        <v>38</v>
      </c>
      <c r="B123" s="95">
        <v>340</v>
      </c>
      <c r="C123" s="89" t="s">
        <v>26</v>
      </c>
      <c r="D123" s="89" t="s">
        <v>13</v>
      </c>
      <c r="E123" s="96"/>
      <c r="F123" s="89" t="s">
        <v>7</v>
      </c>
      <c r="G123" s="88">
        <f t="shared" si="8"/>
        <v>2005</v>
      </c>
      <c r="H123" s="88">
        <f t="shared" si="8"/>
        <v>2005</v>
      </c>
    </row>
    <row r="124" spans="1:8" ht="75" x14ac:dyDescent="0.3">
      <c r="A124" s="85" t="s">
        <v>262</v>
      </c>
      <c r="B124" s="97">
        <v>340</v>
      </c>
      <c r="C124" s="89" t="s">
        <v>26</v>
      </c>
      <c r="D124" s="89" t="s">
        <v>13</v>
      </c>
      <c r="E124" s="89" t="s">
        <v>113</v>
      </c>
      <c r="F124" s="89" t="s">
        <v>7</v>
      </c>
      <c r="G124" s="88">
        <f t="shared" si="8"/>
        <v>2005</v>
      </c>
      <c r="H124" s="88">
        <f t="shared" si="8"/>
        <v>2005</v>
      </c>
    </row>
    <row r="125" spans="1:8" ht="75" x14ac:dyDescent="0.3">
      <c r="A125" s="85" t="s">
        <v>274</v>
      </c>
      <c r="B125" s="97">
        <v>340</v>
      </c>
      <c r="C125" s="89" t="s">
        <v>26</v>
      </c>
      <c r="D125" s="89" t="s">
        <v>13</v>
      </c>
      <c r="E125" s="89" t="s">
        <v>273</v>
      </c>
      <c r="F125" s="89"/>
      <c r="G125" s="88">
        <f t="shared" si="8"/>
        <v>2005</v>
      </c>
      <c r="H125" s="88">
        <f t="shared" si="8"/>
        <v>2005</v>
      </c>
    </row>
    <row r="126" spans="1:8" ht="37.5" x14ac:dyDescent="0.3">
      <c r="A126" s="110" t="s">
        <v>114</v>
      </c>
      <c r="B126" s="97">
        <v>340</v>
      </c>
      <c r="C126" s="89" t="s">
        <v>26</v>
      </c>
      <c r="D126" s="89" t="s">
        <v>13</v>
      </c>
      <c r="E126" s="89" t="s">
        <v>240</v>
      </c>
      <c r="F126" s="89"/>
      <c r="G126" s="88">
        <f t="shared" si="8"/>
        <v>2005</v>
      </c>
      <c r="H126" s="88">
        <f t="shared" si="8"/>
        <v>2005</v>
      </c>
    </row>
    <row r="127" spans="1:8" ht="37.5" x14ac:dyDescent="0.3">
      <c r="A127" s="110" t="s">
        <v>220</v>
      </c>
      <c r="B127" s="97">
        <v>340</v>
      </c>
      <c r="C127" s="89" t="s">
        <v>26</v>
      </c>
      <c r="D127" s="89" t="s">
        <v>13</v>
      </c>
      <c r="E127" s="89" t="s">
        <v>241</v>
      </c>
      <c r="F127" s="89"/>
      <c r="G127" s="88">
        <f t="shared" si="8"/>
        <v>2005</v>
      </c>
      <c r="H127" s="88">
        <f t="shared" si="8"/>
        <v>2005</v>
      </c>
    </row>
    <row r="128" spans="1:8" ht="37.5" x14ac:dyDescent="0.3">
      <c r="A128" s="85" t="s">
        <v>15</v>
      </c>
      <c r="B128" s="97">
        <v>340</v>
      </c>
      <c r="C128" s="89" t="s">
        <v>26</v>
      </c>
      <c r="D128" s="89" t="s">
        <v>13</v>
      </c>
      <c r="E128" s="89" t="s">
        <v>241</v>
      </c>
      <c r="F128" s="89" t="s">
        <v>16</v>
      </c>
      <c r="G128" s="88">
        <v>2005</v>
      </c>
      <c r="H128" s="88">
        <v>2005</v>
      </c>
    </row>
    <row r="129" spans="1:13" x14ac:dyDescent="0.3">
      <c r="A129" s="85" t="s">
        <v>213</v>
      </c>
      <c r="B129" s="95">
        <v>340</v>
      </c>
      <c r="C129" s="91" t="s">
        <v>54</v>
      </c>
      <c r="D129" s="91"/>
      <c r="E129" s="89"/>
      <c r="F129" s="89"/>
      <c r="G129" s="88">
        <f>G130+G142+G162</f>
        <v>41694.960999999996</v>
      </c>
      <c r="H129" s="88">
        <f>H130+H142+H162</f>
        <v>41921.133000000002</v>
      </c>
      <c r="L129" s="17"/>
      <c r="M129" s="17"/>
    </row>
    <row r="130" spans="1:13" x14ac:dyDescent="0.3">
      <c r="A130" s="85" t="s">
        <v>287</v>
      </c>
      <c r="B130" s="95">
        <v>340</v>
      </c>
      <c r="C130" s="89" t="s">
        <v>54</v>
      </c>
      <c r="D130" s="91" t="s">
        <v>13</v>
      </c>
      <c r="E130" s="96" t="s">
        <v>7</v>
      </c>
      <c r="F130" s="89"/>
      <c r="G130" s="111">
        <f t="shared" ref="G130:H132" si="9">G131</f>
        <v>19100.126</v>
      </c>
      <c r="H130" s="111">
        <f t="shared" si="9"/>
        <v>19290.333000000002</v>
      </c>
    </row>
    <row r="131" spans="1:13" ht="75" x14ac:dyDescent="0.3">
      <c r="A131" s="85" t="s">
        <v>248</v>
      </c>
      <c r="B131" s="95">
        <v>340</v>
      </c>
      <c r="C131" s="89" t="s">
        <v>54</v>
      </c>
      <c r="D131" s="91" t="s">
        <v>13</v>
      </c>
      <c r="E131" s="89" t="s">
        <v>159</v>
      </c>
      <c r="F131" s="89"/>
      <c r="G131" s="111">
        <f t="shared" si="9"/>
        <v>19100.126</v>
      </c>
      <c r="H131" s="111">
        <f t="shared" si="9"/>
        <v>19290.333000000002</v>
      </c>
    </row>
    <row r="132" spans="1:13" ht="56.25" x14ac:dyDescent="0.3">
      <c r="A132" s="85" t="s">
        <v>249</v>
      </c>
      <c r="B132" s="95">
        <v>340</v>
      </c>
      <c r="C132" s="89" t="s">
        <v>54</v>
      </c>
      <c r="D132" s="91" t="s">
        <v>13</v>
      </c>
      <c r="E132" s="91" t="s">
        <v>181</v>
      </c>
      <c r="F132" s="89"/>
      <c r="G132" s="111">
        <f t="shared" si="9"/>
        <v>19100.126</v>
      </c>
      <c r="H132" s="111">
        <f t="shared" si="9"/>
        <v>19290.333000000002</v>
      </c>
      <c r="L132" s="17"/>
      <c r="M132" s="17"/>
    </row>
    <row r="133" spans="1:13" ht="56.25" x14ac:dyDescent="0.3">
      <c r="A133" s="85" t="s">
        <v>182</v>
      </c>
      <c r="B133" s="95">
        <v>340</v>
      </c>
      <c r="C133" s="89" t="s">
        <v>54</v>
      </c>
      <c r="D133" s="91" t="s">
        <v>13</v>
      </c>
      <c r="E133" s="91" t="s">
        <v>183</v>
      </c>
      <c r="F133" s="89"/>
      <c r="G133" s="111">
        <f>G134+G138</f>
        <v>19100.126</v>
      </c>
      <c r="H133" s="111">
        <f>H134+H138</f>
        <v>19290.333000000002</v>
      </c>
    </row>
    <row r="134" spans="1:13" ht="93.75" x14ac:dyDescent="0.3">
      <c r="A134" s="85" t="s">
        <v>187</v>
      </c>
      <c r="B134" s="95">
        <v>340</v>
      </c>
      <c r="C134" s="89" t="s">
        <v>54</v>
      </c>
      <c r="D134" s="91" t="s">
        <v>13</v>
      </c>
      <c r="E134" s="91" t="s">
        <v>359</v>
      </c>
      <c r="F134" s="89"/>
      <c r="G134" s="88">
        <f>G135+G136</f>
        <v>19100.126</v>
      </c>
      <c r="H134" s="88">
        <f>H135+H136</f>
        <v>19290.333000000002</v>
      </c>
      <c r="L134" s="17"/>
      <c r="M134" s="17"/>
    </row>
    <row r="135" spans="1:13" ht="56.25" x14ac:dyDescent="0.3">
      <c r="A135" s="85" t="s">
        <v>40</v>
      </c>
      <c r="B135" s="95">
        <v>340</v>
      </c>
      <c r="C135" s="89" t="s">
        <v>54</v>
      </c>
      <c r="D135" s="91" t="s">
        <v>13</v>
      </c>
      <c r="E135" s="91" t="s">
        <v>359</v>
      </c>
      <c r="F135" s="89">
        <v>600</v>
      </c>
      <c r="G135" s="88">
        <v>19020.925999999999</v>
      </c>
      <c r="H135" s="88">
        <v>19211.133000000002</v>
      </c>
      <c r="L135" s="17"/>
      <c r="M135" s="17"/>
    </row>
    <row r="136" spans="1:13" x14ac:dyDescent="0.3">
      <c r="A136" s="85" t="s">
        <v>55</v>
      </c>
      <c r="B136" s="95">
        <v>340</v>
      </c>
      <c r="C136" s="89" t="s">
        <v>54</v>
      </c>
      <c r="D136" s="91" t="s">
        <v>13</v>
      </c>
      <c r="E136" s="91" t="s">
        <v>186</v>
      </c>
      <c r="F136" s="89"/>
      <c r="G136" s="88">
        <f>G137</f>
        <v>79.2</v>
      </c>
      <c r="H136" s="88">
        <f>H137</f>
        <v>79.2</v>
      </c>
    </row>
    <row r="137" spans="1:13" ht="56.25" x14ac:dyDescent="0.3">
      <c r="A137" s="85" t="s">
        <v>40</v>
      </c>
      <c r="B137" s="95">
        <v>340</v>
      </c>
      <c r="C137" s="89" t="s">
        <v>54</v>
      </c>
      <c r="D137" s="91" t="s">
        <v>13</v>
      </c>
      <c r="E137" s="91" t="s">
        <v>186</v>
      </c>
      <c r="F137" s="89">
        <v>600</v>
      </c>
      <c r="G137" s="88">
        <v>79.2</v>
      </c>
      <c r="H137" s="88">
        <v>79.2</v>
      </c>
    </row>
    <row r="138" spans="1:13" ht="93.75" hidden="1" x14ac:dyDescent="0.3">
      <c r="A138" s="85" t="s">
        <v>190</v>
      </c>
      <c r="B138" s="95">
        <v>340</v>
      </c>
      <c r="C138" s="89" t="s">
        <v>54</v>
      </c>
      <c r="D138" s="91" t="s">
        <v>13</v>
      </c>
      <c r="E138" s="91" t="s">
        <v>188</v>
      </c>
      <c r="F138" s="89"/>
      <c r="G138" s="88">
        <f>G139+G140</f>
        <v>0</v>
      </c>
      <c r="H138" s="88">
        <f>H139+H140</f>
        <v>0</v>
      </c>
    </row>
    <row r="139" spans="1:13" ht="56.25" hidden="1" x14ac:dyDescent="0.3">
      <c r="A139" s="85" t="s">
        <v>40</v>
      </c>
      <c r="B139" s="95">
        <v>340</v>
      </c>
      <c r="C139" s="89" t="s">
        <v>54</v>
      </c>
      <c r="D139" s="91" t="s">
        <v>13</v>
      </c>
      <c r="E139" s="91" t="s">
        <v>188</v>
      </c>
      <c r="F139" s="89">
        <v>600</v>
      </c>
      <c r="G139" s="88"/>
      <c r="H139" s="88"/>
    </row>
    <row r="140" spans="1:13" hidden="1" x14ac:dyDescent="0.3">
      <c r="A140" s="85" t="s">
        <v>55</v>
      </c>
      <c r="B140" s="95">
        <v>340</v>
      </c>
      <c r="C140" s="89" t="s">
        <v>54</v>
      </c>
      <c r="D140" s="91" t="s">
        <v>13</v>
      </c>
      <c r="E140" s="91" t="s">
        <v>189</v>
      </c>
      <c r="F140" s="89"/>
      <c r="G140" s="88">
        <f>G141</f>
        <v>0</v>
      </c>
      <c r="H140" s="88">
        <f>H141</f>
        <v>0</v>
      </c>
    </row>
    <row r="141" spans="1:13" ht="56.25" hidden="1" x14ac:dyDescent="0.3">
      <c r="A141" s="85" t="s">
        <v>40</v>
      </c>
      <c r="B141" s="95">
        <v>340</v>
      </c>
      <c r="C141" s="89" t="s">
        <v>54</v>
      </c>
      <c r="D141" s="91" t="s">
        <v>13</v>
      </c>
      <c r="E141" s="91" t="s">
        <v>189</v>
      </c>
      <c r="F141" s="89">
        <v>600</v>
      </c>
      <c r="G141" s="88"/>
      <c r="H141" s="88"/>
    </row>
    <row r="142" spans="1:13" ht="37.5" x14ac:dyDescent="0.3">
      <c r="A142" s="85" t="s">
        <v>43</v>
      </c>
      <c r="B142" s="95">
        <v>340</v>
      </c>
      <c r="C142" s="89" t="s">
        <v>54</v>
      </c>
      <c r="D142" s="89" t="s">
        <v>54</v>
      </c>
      <c r="E142" s="89" t="s">
        <v>7</v>
      </c>
      <c r="F142" s="89" t="s">
        <v>7</v>
      </c>
      <c r="G142" s="88">
        <f>G148+G153+G143</f>
        <v>21994.834999999999</v>
      </c>
      <c r="H142" s="88">
        <f>H148+H153+H143</f>
        <v>22030.799999999999</v>
      </c>
    </row>
    <row r="143" spans="1:13" ht="93.75" x14ac:dyDescent="0.3">
      <c r="A143" s="45" t="s">
        <v>294</v>
      </c>
      <c r="B143" s="57">
        <v>340</v>
      </c>
      <c r="C143" s="49" t="s">
        <v>54</v>
      </c>
      <c r="D143" s="49" t="s">
        <v>54</v>
      </c>
      <c r="E143" s="51" t="s">
        <v>295</v>
      </c>
      <c r="F143" s="49" t="s">
        <v>7</v>
      </c>
      <c r="G143" s="48">
        <f>G144</f>
        <v>635</v>
      </c>
      <c r="H143" s="48">
        <f>H144</f>
        <v>635</v>
      </c>
    </row>
    <row r="144" spans="1:13" ht="56.25" x14ac:dyDescent="0.3">
      <c r="A144" s="45" t="s">
        <v>296</v>
      </c>
      <c r="B144" s="57">
        <v>340</v>
      </c>
      <c r="C144" s="49" t="s">
        <v>54</v>
      </c>
      <c r="D144" s="49" t="s">
        <v>54</v>
      </c>
      <c r="E144" s="51" t="s">
        <v>297</v>
      </c>
      <c r="F144" s="49" t="s">
        <v>7</v>
      </c>
      <c r="G144" s="48">
        <f>G145</f>
        <v>635</v>
      </c>
      <c r="H144" s="48">
        <f>H145</f>
        <v>635</v>
      </c>
    </row>
    <row r="145" spans="1:14" ht="37.5" x14ac:dyDescent="0.3">
      <c r="A145" s="45" t="s">
        <v>65</v>
      </c>
      <c r="B145" s="57">
        <v>340</v>
      </c>
      <c r="C145" s="49" t="s">
        <v>54</v>
      </c>
      <c r="D145" s="49" t="s">
        <v>54</v>
      </c>
      <c r="E145" s="51" t="s">
        <v>298</v>
      </c>
      <c r="F145" s="49"/>
      <c r="G145" s="48">
        <f>G146+G147</f>
        <v>635</v>
      </c>
      <c r="H145" s="48">
        <f>H146+H147</f>
        <v>635</v>
      </c>
    </row>
    <row r="146" spans="1:14" ht="37.5" x14ac:dyDescent="0.3">
      <c r="A146" s="45" t="s">
        <v>15</v>
      </c>
      <c r="B146" s="57">
        <v>340</v>
      </c>
      <c r="C146" s="49" t="s">
        <v>54</v>
      </c>
      <c r="D146" s="49" t="s">
        <v>54</v>
      </c>
      <c r="E146" s="51" t="s">
        <v>298</v>
      </c>
      <c r="F146" s="49" t="s">
        <v>16</v>
      </c>
      <c r="G146" s="48">
        <v>600</v>
      </c>
      <c r="H146" s="48">
        <v>600</v>
      </c>
    </row>
    <row r="147" spans="1:14" ht="56.25" x14ac:dyDescent="0.3">
      <c r="A147" s="85" t="s">
        <v>64</v>
      </c>
      <c r="B147" s="95">
        <v>340</v>
      </c>
      <c r="C147" s="91" t="s">
        <v>54</v>
      </c>
      <c r="D147" s="91" t="s">
        <v>54</v>
      </c>
      <c r="E147" s="51" t="s">
        <v>298</v>
      </c>
      <c r="F147" s="89">
        <v>600</v>
      </c>
      <c r="G147" s="88">
        <v>35</v>
      </c>
      <c r="H147" s="88">
        <v>35</v>
      </c>
    </row>
    <row r="148" spans="1:14" ht="112.5" hidden="1" x14ac:dyDescent="0.3">
      <c r="A148" s="85" t="s">
        <v>269</v>
      </c>
      <c r="B148" s="95">
        <v>340</v>
      </c>
      <c r="C148" s="89" t="s">
        <v>54</v>
      </c>
      <c r="D148" s="89" t="s">
        <v>54</v>
      </c>
      <c r="E148" s="91" t="s">
        <v>196</v>
      </c>
      <c r="F148" s="89" t="s">
        <v>7</v>
      </c>
      <c r="G148" s="88">
        <f t="shared" ref="G148:H151" si="10">G149</f>
        <v>0</v>
      </c>
      <c r="H148" s="88">
        <f t="shared" si="10"/>
        <v>0</v>
      </c>
    </row>
    <row r="149" spans="1:14" ht="112.5" hidden="1" x14ac:dyDescent="0.3">
      <c r="A149" s="85" t="s">
        <v>264</v>
      </c>
      <c r="B149" s="95">
        <v>340</v>
      </c>
      <c r="C149" s="91" t="s">
        <v>54</v>
      </c>
      <c r="D149" s="91" t="s">
        <v>54</v>
      </c>
      <c r="E149" s="91" t="s">
        <v>265</v>
      </c>
      <c r="F149" s="91"/>
      <c r="G149" s="88">
        <f t="shared" si="10"/>
        <v>0</v>
      </c>
      <c r="H149" s="88">
        <f t="shared" si="10"/>
        <v>0</v>
      </c>
    </row>
    <row r="150" spans="1:14" ht="75" hidden="1" x14ac:dyDescent="0.3">
      <c r="A150" s="85" t="s">
        <v>197</v>
      </c>
      <c r="B150" s="95">
        <v>340</v>
      </c>
      <c r="C150" s="91" t="s">
        <v>54</v>
      </c>
      <c r="D150" s="91" t="s">
        <v>54</v>
      </c>
      <c r="E150" s="91" t="s">
        <v>266</v>
      </c>
      <c r="F150" s="89"/>
      <c r="G150" s="88">
        <f t="shared" si="10"/>
        <v>0</v>
      </c>
      <c r="H150" s="88">
        <f t="shared" si="10"/>
        <v>0</v>
      </c>
    </row>
    <row r="151" spans="1:14" hidden="1" x14ac:dyDescent="0.3">
      <c r="A151" s="85" t="s">
        <v>37</v>
      </c>
      <c r="B151" s="97">
        <v>340</v>
      </c>
      <c r="C151" s="89" t="s">
        <v>54</v>
      </c>
      <c r="D151" s="89" t="s">
        <v>54</v>
      </c>
      <c r="E151" s="91" t="s">
        <v>267</v>
      </c>
      <c r="F151" s="89" t="s">
        <v>7</v>
      </c>
      <c r="G151" s="88">
        <f t="shared" si="10"/>
        <v>0</v>
      </c>
      <c r="H151" s="88">
        <f t="shared" si="10"/>
        <v>0</v>
      </c>
    </row>
    <row r="152" spans="1:14" ht="37.5" hidden="1" x14ac:dyDescent="0.3">
      <c r="A152" s="85" t="s">
        <v>15</v>
      </c>
      <c r="B152" s="97">
        <v>340</v>
      </c>
      <c r="C152" s="89" t="s">
        <v>54</v>
      </c>
      <c r="D152" s="89" t="s">
        <v>54</v>
      </c>
      <c r="E152" s="91" t="s">
        <v>267</v>
      </c>
      <c r="F152" s="89" t="s">
        <v>16</v>
      </c>
      <c r="G152" s="88"/>
      <c r="H152" s="88"/>
    </row>
    <row r="153" spans="1:14" ht="93.75" x14ac:dyDescent="0.3">
      <c r="A153" s="85" t="s">
        <v>277</v>
      </c>
      <c r="B153" s="95">
        <v>340</v>
      </c>
      <c r="C153" s="91" t="s">
        <v>54</v>
      </c>
      <c r="D153" s="91" t="s">
        <v>54</v>
      </c>
      <c r="E153" s="91" t="s">
        <v>93</v>
      </c>
      <c r="F153" s="89"/>
      <c r="G153" s="88">
        <f t="shared" ref="G153:H158" si="11">G154</f>
        <v>21359.834999999999</v>
      </c>
      <c r="H153" s="88">
        <f t="shared" si="11"/>
        <v>21395.8</v>
      </c>
    </row>
    <row r="154" spans="1:14" ht="37.5" x14ac:dyDescent="0.3">
      <c r="A154" s="85" t="s">
        <v>292</v>
      </c>
      <c r="B154" s="95">
        <v>340</v>
      </c>
      <c r="C154" s="91" t="s">
        <v>54</v>
      </c>
      <c r="D154" s="91" t="s">
        <v>54</v>
      </c>
      <c r="E154" s="91" t="s">
        <v>199</v>
      </c>
      <c r="F154" s="89"/>
      <c r="G154" s="88">
        <f t="shared" si="11"/>
        <v>21359.834999999999</v>
      </c>
      <c r="H154" s="88">
        <f t="shared" si="11"/>
        <v>21395.8</v>
      </c>
    </row>
    <row r="155" spans="1:14" ht="56.25" x14ac:dyDescent="0.3">
      <c r="A155" s="85" t="s">
        <v>198</v>
      </c>
      <c r="B155" s="95">
        <v>340</v>
      </c>
      <c r="C155" s="91" t="s">
        <v>54</v>
      </c>
      <c r="D155" s="91" t="s">
        <v>54</v>
      </c>
      <c r="E155" s="91" t="s">
        <v>200</v>
      </c>
      <c r="F155" s="89"/>
      <c r="G155" s="88">
        <f>G158+G160</f>
        <v>21359.834999999999</v>
      </c>
      <c r="H155" s="88">
        <f>H158+H160</f>
        <v>21395.8</v>
      </c>
    </row>
    <row r="156" spans="1:14" ht="39.75" hidden="1" customHeight="1" x14ac:dyDescent="0.3">
      <c r="A156" s="85" t="s">
        <v>65</v>
      </c>
      <c r="B156" s="95">
        <v>340</v>
      </c>
      <c r="C156" s="91" t="s">
        <v>54</v>
      </c>
      <c r="D156" s="91" t="s">
        <v>54</v>
      </c>
      <c r="E156" s="91" t="s">
        <v>317</v>
      </c>
      <c r="F156" s="89"/>
      <c r="G156" s="88"/>
      <c r="H156" s="88">
        <f>H157</f>
        <v>0</v>
      </c>
    </row>
    <row r="157" spans="1:14" ht="45" hidden="1" customHeight="1" x14ac:dyDescent="0.3">
      <c r="A157" s="85" t="s">
        <v>15</v>
      </c>
      <c r="B157" s="95">
        <v>340</v>
      </c>
      <c r="C157" s="91" t="s">
        <v>54</v>
      </c>
      <c r="D157" s="91" t="s">
        <v>54</v>
      </c>
      <c r="E157" s="91" t="s">
        <v>317</v>
      </c>
      <c r="F157" s="89">
        <v>200</v>
      </c>
      <c r="G157" s="88"/>
      <c r="H157" s="88"/>
    </row>
    <row r="158" spans="1:14" ht="37.5" x14ac:dyDescent="0.3">
      <c r="A158" s="85" t="s">
        <v>202</v>
      </c>
      <c r="B158" s="95">
        <v>340</v>
      </c>
      <c r="C158" s="91" t="s">
        <v>54</v>
      </c>
      <c r="D158" s="91" t="s">
        <v>54</v>
      </c>
      <c r="E158" s="91" t="s">
        <v>201</v>
      </c>
      <c r="F158" s="89"/>
      <c r="G158" s="88">
        <f t="shared" si="11"/>
        <v>14254.035</v>
      </c>
      <c r="H158" s="88">
        <f t="shared" si="11"/>
        <v>14290</v>
      </c>
    </row>
    <row r="159" spans="1:14" ht="56.25" x14ac:dyDescent="0.3">
      <c r="A159" s="85" t="s">
        <v>64</v>
      </c>
      <c r="B159" s="95">
        <v>340</v>
      </c>
      <c r="C159" s="91" t="s">
        <v>54</v>
      </c>
      <c r="D159" s="91" t="s">
        <v>54</v>
      </c>
      <c r="E159" s="91" t="s">
        <v>201</v>
      </c>
      <c r="F159" s="89">
        <v>600</v>
      </c>
      <c r="G159" s="88">
        <f>14538.8-284.765</f>
        <v>14254.035</v>
      </c>
      <c r="H159" s="88">
        <f>14577.6-287.6</f>
        <v>14290</v>
      </c>
      <c r="M159" s="4"/>
      <c r="N159" s="4"/>
    </row>
    <row r="160" spans="1:14" ht="131.25" x14ac:dyDescent="0.3">
      <c r="A160" s="45" t="s">
        <v>326</v>
      </c>
      <c r="B160" s="55">
        <v>340</v>
      </c>
      <c r="C160" s="51" t="s">
        <v>54</v>
      </c>
      <c r="D160" s="51" t="s">
        <v>54</v>
      </c>
      <c r="E160" s="51" t="s">
        <v>364</v>
      </c>
      <c r="F160" s="49"/>
      <c r="G160" s="48">
        <f>G161</f>
        <v>7105.8</v>
      </c>
      <c r="H160" s="48">
        <f>H161</f>
        <v>7105.8</v>
      </c>
    </row>
    <row r="161" spans="1:13" ht="56.25" x14ac:dyDescent="0.3">
      <c r="A161" s="45" t="s">
        <v>64</v>
      </c>
      <c r="B161" s="55">
        <v>340</v>
      </c>
      <c r="C161" s="51" t="s">
        <v>54</v>
      </c>
      <c r="D161" s="51" t="s">
        <v>54</v>
      </c>
      <c r="E161" s="51" t="s">
        <v>364</v>
      </c>
      <c r="F161" s="49">
        <v>600</v>
      </c>
      <c r="G161" s="48">
        <v>7105.8</v>
      </c>
      <c r="H161" s="88">
        <v>7105.8</v>
      </c>
    </row>
    <row r="162" spans="1:13" x14ac:dyDescent="0.3">
      <c r="A162" s="85" t="s">
        <v>44</v>
      </c>
      <c r="B162" s="95">
        <v>340</v>
      </c>
      <c r="C162" s="91" t="s">
        <v>54</v>
      </c>
      <c r="D162" s="91" t="s">
        <v>51</v>
      </c>
      <c r="E162" s="91"/>
      <c r="F162" s="89"/>
      <c r="G162" s="88">
        <f t="shared" ref="G162:H166" si="12">G163</f>
        <v>600</v>
      </c>
      <c r="H162" s="88">
        <f t="shared" si="12"/>
        <v>600</v>
      </c>
    </row>
    <row r="163" spans="1:13" ht="75" x14ac:dyDescent="0.3">
      <c r="A163" s="85" t="s">
        <v>248</v>
      </c>
      <c r="B163" s="95">
        <v>340</v>
      </c>
      <c r="C163" s="91" t="s">
        <v>54</v>
      </c>
      <c r="D163" s="91" t="s">
        <v>51</v>
      </c>
      <c r="E163" s="91" t="s">
        <v>159</v>
      </c>
      <c r="F163" s="89"/>
      <c r="G163" s="88">
        <f t="shared" si="12"/>
        <v>600</v>
      </c>
      <c r="H163" s="88">
        <f t="shared" si="12"/>
        <v>600</v>
      </c>
    </row>
    <row r="164" spans="1:13" ht="56.25" x14ac:dyDescent="0.3">
      <c r="A164" s="85" t="s">
        <v>249</v>
      </c>
      <c r="B164" s="112">
        <v>340</v>
      </c>
      <c r="C164" s="91" t="s">
        <v>54</v>
      </c>
      <c r="D164" s="91" t="s">
        <v>51</v>
      </c>
      <c r="E164" s="91" t="s">
        <v>181</v>
      </c>
      <c r="F164" s="89"/>
      <c r="G164" s="88">
        <f t="shared" si="12"/>
        <v>600</v>
      </c>
      <c r="H164" s="88">
        <f t="shared" si="12"/>
        <v>600</v>
      </c>
    </row>
    <row r="165" spans="1:13" ht="75" x14ac:dyDescent="0.3">
      <c r="A165" s="85" t="s">
        <v>205</v>
      </c>
      <c r="B165" s="95">
        <v>340</v>
      </c>
      <c r="C165" s="91" t="s">
        <v>54</v>
      </c>
      <c r="D165" s="91" t="s">
        <v>51</v>
      </c>
      <c r="E165" s="91" t="s">
        <v>191</v>
      </c>
      <c r="F165" s="89"/>
      <c r="G165" s="88">
        <f t="shared" si="12"/>
        <v>600</v>
      </c>
      <c r="H165" s="88">
        <f t="shared" si="12"/>
        <v>600</v>
      </c>
    </row>
    <row r="166" spans="1:13" ht="37.5" x14ac:dyDescent="0.3">
      <c r="A166" s="85" t="s">
        <v>65</v>
      </c>
      <c r="B166" s="95">
        <v>340</v>
      </c>
      <c r="C166" s="91" t="s">
        <v>54</v>
      </c>
      <c r="D166" s="91" t="s">
        <v>51</v>
      </c>
      <c r="E166" s="91" t="s">
        <v>355</v>
      </c>
      <c r="F166" s="89"/>
      <c r="G166" s="88">
        <f t="shared" si="12"/>
        <v>600</v>
      </c>
      <c r="H166" s="88">
        <f t="shared" si="12"/>
        <v>600</v>
      </c>
    </row>
    <row r="167" spans="1:13" ht="56.25" x14ac:dyDescent="0.3">
      <c r="A167" s="85" t="s">
        <v>40</v>
      </c>
      <c r="B167" s="95">
        <v>340</v>
      </c>
      <c r="C167" s="91" t="s">
        <v>54</v>
      </c>
      <c r="D167" s="91" t="s">
        <v>51</v>
      </c>
      <c r="E167" s="91" t="s">
        <v>356</v>
      </c>
      <c r="F167" s="89">
        <v>600</v>
      </c>
      <c r="G167" s="88">
        <v>600</v>
      </c>
      <c r="H167" s="88">
        <v>600</v>
      </c>
    </row>
    <row r="168" spans="1:13" x14ac:dyDescent="0.3">
      <c r="A168" s="85" t="s">
        <v>74</v>
      </c>
      <c r="B168" s="95">
        <v>340</v>
      </c>
      <c r="C168" s="89" t="s">
        <v>66</v>
      </c>
      <c r="D168" s="89"/>
      <c r="E168" s="89" t="s">
        <v>7</v>
      </c>
      <c r="F168" s="89" t="s">
        <v>7</v>
      </c>
      <c r="G168" s="48">
        <f>G169</f>
        <v>104410.92</v>
      </c>
      <c r="H168" s="48">
        <f>H169</f>
        <v>95136.520000000019</v>
      </c>
    </row>
    <row r="169" spans="1:13" x14ac:dyDescent="0.3">
      <c r="A169" s="85" t="s">
        <v>45</v>
      </c>
      <c r="B169" s="95">
        <v>340</v>
      </c>
      <c r="C169" s="89" t="s">
        <v>66</v>
      </c>
      <c r="D169" s="89" t="s">
        <v>6</v>
      </c>
      <c r="E169" s="89" t="s">
        <v>7</v>
      </c>
      <c r="F169" s="89" t="s">
        <v>7</v>
      </c>
      <c r="G169" s="88">
        <f>G170</f>
        <v>104410.92</v>
      </c>
      <c r="H169" s="88">
        <f>H170</f>
        <v>95136.520000000019</v>
      </c>
      <c r="L169" s="17"/>
    </row>
    <row r="170" spans="1:13" ht="75" x14ac:dyDescent="0.3">
      <c r="A170" s="102" t="s">
        <v>246</v>
      </c>
      <c r="B170" s="95">
        <v>340</v>
      </c>
      <c r="C170" s="89" t="s">
        <v>66</v>
      </c>
      <c r="D170" s="89" t="s">
        <v>6</v>
      </c>
      <c r="E170" s="89" t="s">
        <v>115</v>
      </c>
      <c r="F170" s="89"/>
      <c r="G170" s="88">
        <f>G171+G177+G185+G191</f>
        <v>104410.92</v>
      </c>
      <c r="H170" s="88">
        <f>H171+H177+H185+H191</f>
        <v>95136.520000000019</v>
      </c>
    </row>
    <row r="171" spans="1:13" ht="75" x14ac:dyDescent="0.3">
      <c r="A171" s="85" t="s">
        <v>301</v>
      </c>
      <c r="B171" s="95">
        <v>340</v>
      </c>
      <c r="C171" s="89" t="s">
        <v>66</v>
      </c>
      <c r="D171" s="89" t="s">
        <v>6</v>
      </c>
      <c r="E171" s="89" t="s">
        <v>131</v>
      </c>
      <c r="F171" s="89"/>
      <c r="G171" s="88">
        <f>G172</f>
        <v>3792.05</v>
      </c>
      <c r="H171" s="88">
        <f>H172</f>
        <v>3805.0419999999999</v>
      </c>
    </row>
    <row r="172" spans="1:13" ht="75" x14ac:dyDescent="0.3">
      <c r="A172" s="102" t="s">
        <v>302</v>
      </c>
      <c r="B172" s="95">
        <v>340</v>
      </c>
      <c r="C172" s="89" t="s">
        <v>66</v>
      </c>
      <c r="D172" s="89" t="s">
        <v>6</v>
      </c>
      <c r="E172" s="89" t="s">
        <v>132</v>
      </c>
      <c r="F172" s="89"/>
      <c r="G172" s="88">
        <f>G173</f>
        <v>3792.05</v>
      </c>
      <c r="H172" s="88">
        <f>H173</f>
        <v>3805.0419999999999</v>
      </c>
    </row>
    <row r="173" spans="1:13" x14ac:dyDescent="0.3">
      <c r="A173" s="85" t="s">
        <v>117</v>
      </c>
      <c r="B173" s="95">
        <v>340</v>
      </c>
      <c r="C173" s="89" t="s">
        <v>66</v>
      </c>
      <c r="D173" s="89" t="s">
        <v>6</v>
      </c>
      <c r="E173" s="89" t="s">
        <v>133</v>
      </c>
      <c r="F173" s="89"/>
      <c r="G173" s="88">
        <f>G174+G175</f>
        <v>3792.05</v>
      </c>
      <c r="H173" s="88">
        <f>H174+H175</f>
        <v>3805.0419999999999</v>
      </c>
    </row>
    <row r="174" spans="1:13" ht="56.25" x14ac:dyDescent="0.3">
      <c r="A174" s="85" t="s">
        <v>40</v>
      </c>
      <c r="B174" s="95">
        <v>340</v>
      </c>
      <c r="C174" s="89" t="s">
        <v>66</v>
      </c>
      <c r="D174" s="89" t="s">
        <v>6</v>
      </c>
      <c r="E174" s="89" t="s">
        <v>133</v>
      </c>
      <c r="F174" s="89" t="s">
        <v>41</v>
      </c>
      <c r="G174" s="88">
        <v>3782.65</v>
      </c>
      <c r="H174" s="88">
        <v>3795.6419999999998</v>
      </c>
      <c r="L174" s="17">
        <f>G174++G182+G188</f>
        <v>98844.51999999999</v>
      </c>
      <c r="M174" s="17">
        <f>H174++H182+H188</f>
        <v>89570.12</v>
      </c>
    </row>
    <row r="175" spans="1:13" x14ac:dyDescent="0.3">
      <c r="A175" s="85" t="s">
        <v>55</v>
      </c>
      <c r="B175" s="95">
        <v>340</v>
      </c>
      <c r="C175" s="89" t="s">
        <v>66</v>
      </c>
      <c r="D175" s="89" t="s">
        <v>6</v>
      </c>
      <c r="E175" s="89" t="s">
        <v>134</v>
      </c>
      <c r="F175" s="89"/>
      <c r="G175" s="88">
        <f>G176</f>
        <v>9.4</v>
      </c>
      <c r="H175" s="88">
        <f>H176</f>
        <v>9.4</v>
      </c>
    </row>
    <row r="176" spans="1:13" ht="56.25" x14ac:dyDescent="0.3">
      <c r="A176" s="85" t="s">
        <v>40</v>
      </c>
      <c r="B176" s="95">
        <v>340</v>
      </c>
      <c r="C176" s="89" t="s">
        <v>66</v>
      </c>
      <c r="D176" s="89" t="s">
        <v>6</v>
      </c>
      <c r="E176" s="89" t="s">
        <v>134</v>
      </c>
      <c r="F176" s="89" t="s">
        <v>41</v>
      </c>
      <c r="G176" s="88">
        <v>9.4</v>
      </c>
      <c r="H176" s="88">
        <v>9.4</v>
      </c>
    </row>
    <row r="177" spans="1:8" ht="75" x14ac:dyDescent="0.3">
      <c r="A177" s="85" t="s">
        <v>303</v>
      </c>
      <c r="B177" s="95">
        <v>340</v>
      </c>
      <c r="C177" s="89" t="s">
        <v>66</v>
      </c>
      <c r="D177" s="89" t="s">
        <v>6</v>
      </c>
      <c r="E177" s="89" t="s">
        <v>123</v>
      </c>
      <c r="F177" s="89"/>
      <c r="G177" s="88">
        <f>G178</f>
        <v>20088.067000000003</v>
      </c>
      <c r="H177" s="88">
        <f>H178</f>
        <v>20147.775000000001</v>
      </c>
    </row>
    <row r="178" spans="1:8" ht="93.75" x14ac:dyDescent="0.3">
      <c r="A178" s="113" t="s">
        <v>304</v>
      </c>
      <c r="B178" s="95">
        <v>340</v>
      </c>
      <c r="C178" s="89" t="s">
        <v>66</v>
      </c>
      <c r="D178" s="89" t="s">
        <v>6</v>
      </c>
      <c r="E178" s="89" t="s">
        <v>122</v>
      </c>
      <c r="F178" s="89"/>
      <c r="G178" s="88">
        <f>G179+G181</f>
        <v>20088.067000000003</v>
      </c>
      <c r="H178" s="88">
        <f>H179+H181</f>
        <v>20147.775000000001</v>
      </c>
    </row>
    <row r="179" spans="1:8" ht="37.5" x14ac:dyDescent="0.3">
      <c r="A179" s="85" t="s">
        <v>120</v>
      </c>
      <c r="B179" s="95">
        <v>340</v>
      </c>
      <c r="C179" s="89" t="s">
        <v>66</v>
      </c>
      <c r="D179" s="89" t="s">
        <v>6</v>
      </c>
      <c r="E179" s="89" t="s">
        <v>121</v>
      </c>
      <c r="F179" s="89"/>
      <c r="G179" s="88">
        <f>G180</f>
        <v>100</v>
      </c>
      <c r="H179" s="88">
        <f>H180</f>
        <v>100</v>
      </c>
    </row>
    <row r="180" spans="1:8" ht="56.25" x14ac:dyDescent="0.3">
      <c r="A180" s="85" t="s">
        <v>40</v>
      </c>
      <c r="B180" s="95">
        <v>340</v>
      </c>
      <c r="C180" s="89" t="s">
        <v>66</v>
      </c>
      <c r="D180" s="89" t="s">
        <v>6</v>
      </c>
      <c r="E180" s="89" t="s">
        <v>121</v>
      </c>
      <c r="F180" s="89" t="s">
        <v>41</v>
      </c>
      <c r="G180" s="88">
        <v>100</v>
      </c>
      <c r="H180" s="88">
        <v>100</v>
      </c>
    </row>
    <row r="181" spans="1:8" x14ac:dyDescent="0.3">
      <c r="A181" s="85" t="s">
        <v>118</v>
      </c>
      <c r="B181" s="95">
        <v>340</v>
      </c>
      <c r="C181" s="89" t="s">
        <v>66</v>
      </c>
      <c r="D181" s="89" t="s">
        <v>6</v>
      </c>
      <c r="E181" s="89" t="s">
        <v>135</v>
      </c>
      <c r="F181" s="89"/>
      <c r="G181" s="88">
        <f>G182+G183</f>
        <v>19988.067000000003</v>
      </c>
      <c r="H181" s="88">
        <f>H182+H183</f>
        <v>20047.775000000001</v>
      </c>
    </row>
    <row r="182" spans="1:8" ht="56.25" x14ac:dyDescent="0.3">
      <c r="A182" s="85" t="s">
        <v>40</v>
      </c>
      <c r="B182" s="95">
        <v>340</v>
      </c>
      <c r="C182" s="89" t="s">
        <v>66</v>
      </c>
      <c r="D182" s="89" t="s">
        <v>6</v>
      </c>
      <c r="E182" s="89" t="s">
        <v>135</v>
      </c>
      <c r="F182" s="89" t="s">
        <v>41</v>
      </c>
      <c r="G182" s="88">
        <v>19902.667000000001</v>
      </c>
      <c r="H182" s="88">
        <v>19962.375</v>
      </c>
    </row>
    <row r="183" spans="1:8" x14ac:dyDescent="0.3">
      <c r="A183" s="85" t="s">
        <v>55</v>
      </c>
      <c r="B183" s="95">
        <v>340</v>
      </c>
      <c r="C183" s="89" t="s">
        <v>66</v>
      </c>
      <c r="D183" s="89" t="s">
        <v>6</v>
      </c>
      <c r="E183" s="89" t="s">
        <v>136</v>
      </c>
      <c r="F183" s="89"/>
      <c r="G183" s="88">
        <f>G184</f>
        <v>85.4</v>
      </c>
      <c r="H183" s="88">
        <f>H184</f>
        <v>85.4</v>
      </c>
    </row>
    <row r="184" spans="1:8" ht="56.25" x14ac:dyDescent="0.3">
      <c r="A184" s="85" t="s">
        <v>40</v>
      </c>
      <c r="B184" s="95">
        <v>340</v>
      </c>
      <c r="C184" s="89" t="s">
        <v>66</v>
      </c>
      <c r="D184" s="89" t="s">
        <v>6</v>
      </c>
      <c r="E184" s="89" t="s">
        <v>136</v>
      </c>
      <c r="F184" s="89" t="s">
        <v>41</v>
      </c>
      <c r="G184" s="88">
        <v>85.4</v>
      </c>
      <c r="H184" s="88">
        <v>85.4</v>
      </c>
    </row>
    <row r="185" spans="1:8" ht="75" x14ac:dyDescent="0.3">
      <c r="A185" s="85" t="s">
        <v>305</v>
      </c>
      <c r="B185" s="95">
        <v>340</v>
      </c>
      <c r="C185" s="89" t="s">
        <v>66</v>
      </c>
      <c r="D185" s="89" t="s">
        <v>6</v>
      </c>
      <c r="E185" s="89" t="s">
        <v>215</v>
      </c>
      <c r="F185" s="89" t="s">
        <v>7</v>
      </c>
      <c r="G185" s="88">
        <f>G186</f>
        <v>75260.803</v>
      </c>
      <c r="H185" s="88">
        <f>H186</f>
        <v>65913.703000000009</v>
      </c>
    </row>
    <row r="186" spans="1:8" ht="75" x14ac:dyDescent="0.3">
      <c r="A186" s="85" t="s">
        <v>306</v>
      </c>
      <c r="B186" s="95">
        <v>340</v>
      </c>
      <c r="C186" s="89" t="s">
        <v>66</v>
      </c>
      <c r="D186" s="89" t="s">
        <v>6</v>
      </c>
      <c r="E186" s="89" t="s">
        <v>137</v>
      </c>
      <c r="F186" s="89"/>
      <c r="G186" s="88">
        <f>G187</f>
        <v>75260.803</v>
      </c>
      <c r="H186" s="88">
        <f>H187</f>
        <v>65913.703000000009</v>
      </c>
    </row>
    <row r="187" spans="1:8" ht="37.5" x14ac:dyDescent="0.3">
      <c r="A187" s="85" t="s">
        <v>116</v>
      </c>
      <c r="B187" s="95">
        <v>340</v>
      </c>
      <c r="C187" s="89" t="s">
        <v>66</v>
      </c>
      <c r="D187" s="89" t="s">
        <v>6</v>
      </c>
      <c r="E187" s="89" t="s">
        <v>138</v>
      </c>
      <c r="F187" s="89" t="s">
        <v>7</v>
      </c>
      <c r="G187" s="88">
        <f>G188+G189</f>
        <v>75260.803</v>
      </c>
      <c r="H187" s="88">
        <f>H188+H189</f>
        <v>65913.703000000009</v>
      </c>
    </row>
    <row r="188" spans="1:8" ht="56.25" x14ac:dyDescent="0.3">
      <c r="A188" s="85" t="s">
        <v>40</v>
      </c>
      <c r="B188" s="95">
        <v>340</v>
      </c>
      <c r="C188" s="89" t="s">
        <v>66</v>
      </c>
      <c r="D188" s="89" t="s">
        <v>6</v>
      </c>
      <c r="E188" s="89" t="s">
        <v>138</v>
      </c>
      <c r="F188" s="89" t="s">
        <v>41</v>
      </c>
      <c r="G188" s="88">
        <v>75159.202999999994</v>
      </c>
      <c r="H188" s="88">
        <f>75445.103-9633</f>
        <v>65812.103000000003</v>
      </c>
    </row>
    <row r="189" spans="1:8" x14ac:dyDescent="0.3">
      <c r="A189" s="85" t="s">
        <v>55</v>
      </c>
      <c r="B189" s="95">
        <v>340</v>
      </c>
      <c r="C189" s="89" t="s">
        <v>66</v>
      </c>
      <c r="D189" s="89" t="s">
        <v>6</v>
      </c>
      <c r="E189" s="89" t="s">
        <v>139</v>
      </c>
      <c r="F189" s="89"/>
      <c r="G189" s="88">
        <f>G190</f>
        <v>101.6</v>
      </c>
      <c r="H189" s="88">
        <f>H190</f>
        <v>101.6</v>
      </c>
    </row>
    <row r="190" spans="1:8" ht="56.25" x14ac:dyDescent="0.3">
      <c r="A190" s="85" t="s">
        <v>40</v>
      </c>
      <c r="B190" s="95">
        <v>340</v>
      </c>
      <c r="C190" s="89" t="s">
        <v>66</v>
      </c>
      <c r="D190" s="89" t="s">
        <v>6</v>
      </c>
      <c r="E190" s="89" t="s">
        <v>139</v>
      </c>
      <c r="F190" s="89" t="s">
        <v>41</v>
      </c>
      <c r="G190" s="88">
        <v>101.6</v>
      </c>
      <c r="H190" s="88">
        <v>101.6</v>
      </c>
    </row>
    <row r="191" spans="1:8" ht="93.75" x14ac:dyDescent="0.3">
      <c r="A191" s="85" t="s">
        <v>307</v>
      </c>
      <c r="B191" s="95">
        <v>340</v>
      </c>
      <c r="C191" s="89" t="s">
        <v>66</v>
      </c>
      <c r="D191" s="89" t="s">
        <v>6</v>
      </c>
      <c r="E191" s="89" t="s">
        <v>140</v>
      </c>
      <c r="F191" s="89"/>
      <c r="G191" s="88">
        <f t="shared" ref="G191:H193" si="13">G192</f>
        <v>5270</v>
      </c>
      <c r="H191" s="88">
        <f t="shared" si="13"/>
        <v>5270</v>
      </c>
    </row>
    <row r="192" spans="1:8" ht="46.5" customHeight="1" x14ac:dyDescent="0.3">
      <c r="A192" s="85" t="s">
        <v>308</v>
      </c>
      <c r="B192" s="95">
        <v>340</v>
      </c>
      <c r="C192" s="89" t="s">
        <v>66</v>
      </c>
      <c r="D192" s="89" t="s">
        <v>6</v>
      </c>
      <c r="E192" s="89" t="s">
        <v>141</v>
      </c>
      <c r="F192" s="89"/>
      <c r="G192" s="88">
        <f t="shared" si="13"/>
        <v>5270</v>
      </c>
      <c r="H192" s="88">
        <f t="shared" si="13"/>
        <v>5270</v>
      </c>
    </row>
    <row r="193" spans="1:8" x14ac:dyDescent="0.3">
      <c r="A193" s="85" t="s">
        <v>119</v>
      </c>
      <c r="B193" s="95">
        <v>340</v>
      </c>
      <c r="C193" s="89" t="s">
        <v>66</v>
      </c>
      <c r="D193" s="89" t="s">
        <v>6</v>
      </c>
      <c r="E193" s="89" t="s">
        <v>142</v>
      </c>
      <c r="F193" s="89"/>
      <c r="G193" s="88">
        <f t="shared" si="13"/>
        <v>5270</v>
      </c>
      <c r="H193" s="88">
        <f t="shared" si="13"/>
        <v>5270</v>
      </c>
    </row>
    <row r="194" spans="1:8" ht="56.25" x14ac:dyDescent="0.3">
      <c r="A194" s="85" t="s">
        <v>40</v>
      </c>
      <c r="B194" s="95">
        <v>340</v>
      </c>
      <c r="C194" s="89" t="s">
        <v>66</v>
      </c>
      <c r="D194" s="89" t="s">
        <v>6</v>
      </c>
      <c r="E194" s="89" t="s">
        <v>142</v>
      </c>
      <c r="F194" s="89" t="s">
        <v>41</v>
      </c>
      <c r="G194" s="88">
        <v>5270</v>
      </c>
      <c r="H194" s="88">
        <v>5270</v>
      </c>
    </row>
    <row r="195" spans="1:8" x14ac:dyDescent="0.3">
      <c r="A195" s="85" t="s">
        <v>75</v>
      </c>
      <c r="B195" s="95">
        <v>340</v>
      </c>
      <c r="C195" s="89" t="s">
        <v>51</v>
      </c>
      <c r="D195" s="89"/>
      <c r="E195" s="89" t="s">
        <v>7</v>
      </c>
      <c r="F195" s="89" t="s">
        <v>7</v>
      </c>
      <c r="G195" s="88">
        <f t="shared" ref="G195:H197" si="14">G196</f>
        <v>508.2</v>
      </c>
      <c r="H195" s="88">
        <f t="shared" si="14"/>
        <v>526.5</v>
      </c>
    </row>
    <row r="196" spans="1:8" ht="37.5" x14ac:dyDescent="0.3">
      <c r="A196" s="85" t="s">
        <v>46</v>
      </c>
      <c r="B196" s="95">
        <v>340</v>
      </c>
      <c r="C196" s="89" t="s">
        <v>51</v>
      </c>
      <c r="D196" s="89" t="s">
        <v>54</v>
      </c>
      <c r="E196" s="89" t="s">
        <v>7</v>
      </c>
      <c r="F196" s="89" t="s">
        <v>7</v>
      </c>
      <c r="G196" s="88">
        <f t="shared" si="14"/>
        <v>508.2</v>
      </c>
      <c r="H196" s="88">
        <f t="shared" si="14"/>
        <v>526.5</v>
      </c>
    </row>
    <row r="197" spans="1:8" ht="56.25" x14ac:dyDescent="0.3">
      <c r="A197" s="107" t="s">
        <v>340</v>
      </c>
      <c r="B197" s="95">
        <v>340</v>
      </c>
      <c r="C197" s="89" t="s">
        <v>51</v>
      </c>
      <c r="D197" s="89" t="s">
        <v>54</v>
      </c>
      <c r="E197" s="108" t="s">
        <v>124</v>
      </c>
      <c r="F197" s="108"/>
      <c r="G197" s="88">
        <f t="shared" si="14"/>
        <v>508.2</v>
      </c>
      <c r="H197" s="88">
        <f t="shared" si="14"/>
        <v>526.5</v>
      </c>
    </row>
    <row r="198" spans="1:8" ht="37.5" x14ac:dyDescent="0.3">
      <c r="A198" s="85" t="s">
        <v>15</v>
      </c>
      <c r="B198" s="95">
        <v>340</v>
      </c>
      <c r="C198" s="89" t="s">
        <v>51</v>
      </c>
      <c r="D198" s="89" t="s">
        <v>54</v>
      </c>
      <c r="E198" s="108" t="s">
        <v>124</v>
      </c>
      <c r="F198" s="89">
        <v>200</v>
      </c>
      <c r="G198" s="88">
        <v>508.2</v>
      </c>
      <c r="H198" s="88">
        <v>526.5</v>
      </c>
    </row>
    <row r="199" spans="1:8" x14ac:dyDescent="0.3">
      <c r="A199" s="85" t="s">
        <v>156</v>
      </c>
      <c r="B199" s="95">
        <v>340</v>
      </c>
      <c r="C199" s="89" t="s">
        <v>67</v>
      </c>
      <c r="D199" s="90"/>
      <c r="E199" s="90" t="s">
        <v>7</v>
      </c>
      <c r="F199" s="90" t="s">
        <v>7</v>
      </c>
      <c r="G199" s="88">
        <f>G200+G207+G204</f>
        <v>15535.699999999999</v>
      </c>
      <c r="H199" s="88">
        <f>H200+H207+H204</f>
        <v>15535.699999999999</v>
      </c>
    </row>
    <row r="200" spans="1:8" x14ac:dyDescent="0.3">
      <c r="A200" s="85" t="s">
        <v>69</v>
      </c>
      <c r="B200" s="95">
        <v>340</v>
      </c>
      <c r="C200" s="89" t="s">
        <v>67</v>
      </c>
      <c r="D200" s="89" t="s">
        <v>6</v>
      </c>
      <c r="E200" s="89"/>
      <c r="F200" s="89"/>
      <c r="G200" s="88">
        <f>G202</f>
        <v>1547.8</v>
      </c>
      <c r="H200" s="88">
        <f>H202</f>
        <v>1547.8</v>
      </c>
    </row>
    <row r="201" spans="1:8" x14ac:dyDescent="0.3">
      <c r="A201" s="85" t="s">
        <v>22</v>
      </c>
      <c r="B201" s="95">
        <v>340</v>
      </c>
      <c r="C201" s="89" t="s">
        <v>67</v>
      </c>
      <c r="D201" s="89" t="s">
        <v>6</v>
      </c>
      <c r="E201" s="89" t="s">
        <v>86</v>
      </c>
      <c r="F201" s="89"/>
      <c r="G201" s="88">
        <f>G202</f>
        <v>1547.8</v>
      </c>
      <c r="H201" s="88">
        <f>H202</f>
        <v>1547.8</v>
      </c>
    </row>
    <row r="202" spans="1:8" ht="37.5" x14ac:dyDescent="0.3">
      <c r="A202" s="85" t="s">
        <v>70</v>
      </c>
      <c r="B202" s="95">
        <v>340</v>
      </c>
      <c r="C202" s="89" t="s">
        <v>67</v>
      </c>
      <c r="D202" s="89" t="s">
        <v>6</v>
      </c>
      <c r="E202" s="89" t="s">
        <v>125</v>
      </c>
      <c r="F202" s="89"/>
      <c r="G202" s="88">
        <f>G203</f>
        <v>1547.8</v>
      </c>
      <c r="H202" s="88">
        <f>H203</f>
        <v>1547.8</v>
      </c>
    </row>
    <row r="203" spans="1:8" ht="37.5" x14ac:dyDescent="0.3">
      <c r="A203" s="85" t="s">
        <v>71</v>
      </c>
      <c r="B203" s="95">
        <v>340</v>
      </c>
      <c r="C203" s="89" t="s">
        <v>67</v>
      </c>
      <c r="D203" s="89" t="s">
        <v>6</v>
      </c>
      <c r="E203" s="89" t="s">
        <v>125</v>
      </c>
      <c r="F203" s="89" t="s">
        <v>126</v>
      </c>
      <c r="G203" s="88">
        <v>1547.8</v>
      </c>
      <c r="H203" s="88">
        <v>1547.8</v>
      </c>
    </row>
    <row r="204" spans="1:8" x14ac:dyDescent="0.3">
      <c r="A204" s="45" t="s">
        <v>321</v>
      </c>
      <c r="B204" s="55">
        <v>340</v>
      </c>
      <c r="C204" s="51">
        <v>10</v>
      </c>
      <c r="D204" s="51" t="s">
        <v>13</v>
      </c>
      <c r="E204" s="49"/>
      <c r="F204" s="49"/>
      <c r="G204" s="48">
        <f>G205</f>
        <v>149.30000000000001</v>
      </c>
      <c r="H204" s="48">
        <f>H205</f>
        <v>149.30000000000001</v>
      </c>
    </row>
    <row r="205" spans="1:8" ht="93.75" x14ac:dyDescent="0.3">
      <c r="A205" s="45" t="s">
        <v>341</v>
      </c>
      <c r="B205" s="55">
        <v>340</v>
      </c>
      <c r="C205" s="51" t="s">
        <v>67</v>
      </c>
      <c r="D205" s="51" t="s">
        <v>13</v>
      </c>
      <c r="E205" s="49" t="s">
        <v>320</v>
      </c>
      <c r="F205" s="49"/>
      <c r="G205" s="48">
        <f>G206</f>
        <v>149.30000000000001</v>
      </c>
      <c r="H205" s="48">
        <f>H206</f>
        <v>149.30000000000001</v>
      </c>
    </row>
    <row r="206" spans="1:8" ht="37.5" x14ac:dyDescent="0.3">
      <c r="A206" s="45" t="s">
        <v>71</v>
      </c>
      <c r="B206" s="55">
        <v>340</v>
      </c>
      <c r="C206" s="51" t="s">
        <v>67</v>
      </c>
      <c r="D206" s="51" t="s">
        <v>13</v>
      </c>
      <c r="E206" s="49" t="s">
        <v>320</v>
      </c>
      <c r="F206" s="49">
        <v>300</v>
      </c>
      <c r="G206" s="48">
        <v>149.30000000000001</v>
      </c>
      <c r="H206" s="48">
        <v>149.30000000000001</v>
      </c>
    </row>
    <row r="207" spans="1:8" x14ac:dyDescent="0.3">
      <c r="A207" s="85" t="s">
        <v>48</v>
      </c>
      <c r="B207" s="97">
        <v>340</v>
      </c>
      <c r="C207" s="89" t="s">
        <v>67</v>
      </c>
      <c r="D207" s="89" t="s">
        <v>21</v>
      </c>
      <c r="E207" s="89" t="s">
        <v>7</v>
      </c>
      <c r="F207" s="89" t="s">
        <v>7</v>
      </c>
      <c r="G207" s="88">
        <f t="shared" ref="G207:H211" si="15">G208</f>
        <v>13838.6</v>
      </c>
      <c r="H207" s="88">
        <f t="shared" si="15"/>
        <v>13838.6</v>
      </c>
    </row>
    <row r="208" spans="1:8" ht="93.75" x14ac:dyDescent="0.3">
      <c r="A208" s="85" t="s">
        <v>244</v>
      </c>
      <c r="B208" s="97">
        <v>340</v>
      </c>
      <c r="C208" s="89" t="s">
        <v>67</v>
      </c>
      <c r="D208" s="89" t="s">
        <v>21</v>
      </c>
      <c r="E208" s="89" t="s">
        <v>127</v>
      </c>
      <c r="F208" s="89"/>
      <c r="G208" s="88">
        <f t="shared" si="15"/>
        <v>13838.6</v>
      </c>
      <c r="H208" s="88">
        <f t="shared" si="15"/>
        <v>13838.6</v>
      </c>
    </row>
    <row r="209" spans="1:8" ht="56.25" x14ac:dyDescent="0.3">
      <c r="A209" s="85" t="s">
        <v>245</v>
      </c>
      <c r="B209" s="97">
        <v>340</v>
      </c>
      <c r="C209" s="89" t="s">
        <v>67</v>
      </c>
      <c r="D209" s="89" t="s">
        <v>21</v>
      </c>
      <c r="E209" s="89" t="s">
        <v>222</v>
      </c>
      <c r="F209" s="89"/>
      <c r="G209" s="88">
        <f t="shared" si="15"/>
        <v>13838.6</v>
      </c>
      <c r="H209" s="88">
        <f t="shared" si="15"/>
        <v>13838.6</v>
      </c>
    </row>
    <row r="210" spans="1:8" ht="56.25" x14ac:dyDescent="0.3">
      <c r="A210" s="110" t="s">
        <v>130</v>
      </c>
      <c r="B210" s="97">
        <v>340</v>
      </c>
      <c r="C210" s="89" t="s">
        <v>67</v>
      </c>
      <c r="D210" s="89" t="s">
        <v>21</v>
      </c>
      <c r="E210" s="89" t="s">
        <v>231</v>
      </c>
      <c r="F210" s="89"/>
      <c r="G210" s="88">
        <f t="shared" si="15"/>
        <v>13838.6</v>
      </c>
      <c r="H210" s="88">
        <f t="shared" si="15"/>
        <v>13838.6</v>
      </c>
    </row>
    <row r="211" spans="1:8" ht="93.75" x14ac:dyDescent="0.3">
      <c r="A211" s="107" t="s">
        <v>129</v>
      </c>
      <c r="B211" s="97">
        <v>340</v>
      </c>
      <c r="C211" s="89" t="s">
        <v>67</v>
      </c>
      <c r="D211" s="89" t="s">
        <v>21</v>
      </c>
      <c r="E211" s="108" t="s">
        <v>232</v>
      </c>
      <c r="F211" s="89" t="s">
        <v>7</v>
      </c>
      <c r="G211" s="88">
        <f t="shared" si="15"/>
        <v>13838.6</v>
      </c>
      <c r="H211" s="88">
        <f t="shared" si="15"/>
        <v>13838.6</v>
      </c>
    </row>
    <row r="212" spans="1:8" ht="37.5" x14ac:dyDescent="0.3">
      <c r="A212" s="85" t="s">
        <v>71</v>
      </c>
      <c r="B212" s="97">
        <v>340</v>
      </c>
      <c r="C212" s="89" t="s">
        <v>67</v>
      </c>
      <c r="D212" s="89" t="s">
        <v>21</v>
      </c>
      <c r="E212" s="108" t="s">
        <v>232</v>
      </c>
      <c r="F212" s="89" t="s">
        <v>126</v>
      </c>
      <c r="G212" s="88">
        <v>13838.6</v>
      </c>
      <c r="H212" s="88">
        <v>13838.6</v>
      </c>
    </row>
    <row r="213" spans="1:8" ht="19.5" x14ac:dyDescent="0.3">
      <c r="A213" s="85" t="s">
        <v>76</v>
      </c>
      <c r="B213" s="95">
        <v>340</v>
      </c>
      <c r="C213" s="89" t="s">
        <v>28</v>
      </c>
      <c r="D213" s="99"/>
      <c r="E213" s="99" t="s">
        <v>7</v>
      </c>
      <c r="F213" s="99" t="s">
        <v>7</v>
      </c>
      <c r="G213" s="88">
        <f>G214+G220</f>
        <v>129559.25599999999</v>
      </c>
      <c r="H213" s="88">
        <f>H214+H220</f>
        <v>130274.356</v>
      </c>
    </row>
    <row r="214" spans="1:8" ht="19.5" x14ac:dyDescent="0.3">
      <c r="A214" s="85" t="s">
        <v>290</v>
      </c>
      <c r="B214" s="95">
        <v>340</v>
      </c>
      <c r="C214" s="89">
        <v>11</v>
      </c>
      <c r="D214" s="91" t="s">
        <v>6</v>
      </c>
      <c r="E214" s="99"/>
      <c r="F214" s="99"/>
      <c r="G214" s="88">
        <f t="shared" ref="G214:H218" si="16">G215</f>
        <v>122349.25599999999</v>
      </c>
      <c r="H214" s="88">
        <f t="shared" si="16"/>
        <v>123064.356</v>
      </c>
    </row>
    <row r="215" spans="1:8" ht="93.75" x14ac:dyDescent="0.3">
      <c r="A215" s="85" t="s">
        <v>250</v>
      </c>
      <c r="B215" s="95">
        <v>340</v>
      </c>
      <c r="C215" s="89" t="s">
        <v>28</v>
      </c>
      <c r="D215" s="89" t="s">
        <v>6</v>
      </c>
      <c r="E215" s="89" t="s">
        <v>93</v>
      </c>
      <c r="F215" s="89" t="s">
        <v>7</v>
      </c>
      <c r="G215" s="88">
        <f t="shared" si="16"/>
        <v>122349.25599999999</v>
      </c>
      <c r="H215" s="88">
        <f t="shared" si="16"/>
        <v>123064.356</v>
      </c>
    </row>
    <row r="216" spans="1:8" ht="37.5" x14ac:dyDescent="0.3">
      <c r="A216" s="85" t="s">
        <v>252</v>
      </c>
      <c r="B216" s="95">
        <v>340</v>
      </c>
      <c r="C216" s="89" t="s">
        <v>143</v>
      </c>
      <c r="D216" s="89" t="s">
        <v>6</v>
      </c>
      <c r="E216" s="89" t="s">
        <v>144</v>
      </c>
      <c r="F216" s="89"/>
      <c r="G216" s="88">
        <f t="shared" si="16"/>
        <v>122349.25599999999</v>
      </c>
      <c r="H216" s="88">
        <f t="shared" si="16"/>
        <v>123064.356</v>
      </c>
    </row>
    <row r="217" spans="1:8" ht="75" x14ac:dyDescent="0.3">
      <c r="A217" s="114" t="s">
        <v>146</v>
      </c>
      <c r="B217" s="95">
        <v>340</v>
      </c>
      <c r="C217" s="89" t="s">
        <v>28</v>
      </c>
      <c r="D217" s="89" t="s">
        <v>6</v>
      </c>
      <c r="E217" s="89" t="s">
        <v>145</v>
      </c>
      <c r="F217" s="89"/>
      <c r="G217" s="88">
        <f t="shared" si="16"/>
        <v>122349.25599999999</v>
      </c>
      <c r="H217" s="88">
        <f t="shared" si="16"/>
        <v>123064.356</v>
      </c>
    </row>
    <row r="218" spans="1:8" ht="56.25" x14ac:dyDescent="0.3">
      <c r="A218" s="114" t="s">
        <v>147</v>
      </c>
      <c r="B218" s="95">
        <v>340</v>
      </c>
      <c r="C218" s="89" t="s">
        <v>28</v>
      </c>
      <c r="D218" s="89" t="s">
        <v>6</v>
      </c>
      <c r="E218" s="89" t="s">
        <v>148</v>
      </c>
      <c r="F218" s="89"/>
      <c r="G218" s="88">
        <f t="shared" si="16"/>
        <v>122349.25599999999</v>
      </c>
      <c r="H218" s="88">
        <f t="shared" si="16"/>
        <v>123064.356</v>
      </c>
    </row>
    <row r="219" spans="1:8" ht="56.25" x14ac:dyDescent="0.3">
      <c r="A219" s="85" t="s">
        <v>40</v>
      </c>
      <c r="B219" s="95">
        <v>340</v>
      </c>
      <c r="C219" s="89" t="s">
        <v>28</v>
      </c>
      <c r="D219" s="89" t="s">
        <v>6</v>
      </c>
      <c r="E219" s="89" t="s">
        <v>148</v>
      </c>
      <c r="F219" s="89" t="s">
        <v>41</v>
      </c>
      <c r="G219" s="88">
        <v>122349.25599999999</v>
      </c>
      <c r="H219" s="88">
        <v>123064.356</v>
      </c>
    </row>
    <row r="220" spans="1:8" x14ac:dyDescent="0.3">
      <c r="A220" s="85" t="s">
        <v>49</v>
      </c>
      <c r="B220" s="95">
        <v>340</v>
      </c>
      <c r="C220" s="89" t="s">
        <v>28</v>
      </c>
      <c r="D220" s="89" t="s">
        <v>9</v>
      </c>
      <c r="E220" s="96"/>
      <c r="F220" s="89"/>
      <c r="G220" s="88">
        <f t="shared" ref="G220:H224" si="17">G221</f>
        <v>7210</v>
      </c>
      <c r="H220" s="88">
        <f t="shared" si="17"/>
        <v>7210</v>
      </c>
    </row>
    <row r="221" spans="1:8" ht="93.75" x14ac:dyDescent="0.3">
      <c r="A221" s="85" t="s">
        <v>250</v>
      </c>
      <c r="B221" s="95">
        <v>340</v>
      </c>
      <c r="C221" s="89" t="s">
        <v>28</v>
      </c>
      <c r="D221" s="89" t="s">
        <v>9</v>
      </c>
      <c r="E221" s="89" t="s">
        <v>93</v>
      </c>
      <c r="F221" s="89"/>
      <c r="G221" s="88">
        <f t="shared" si="17"/>
        <v>7210</v>
      </c>
      <c r="H221" s="88">
        <f t="shared" si="17"/>
        <v>7210</v>
      </c>
    </row>
    <row r="222" spans="1:8" ht="37.5" x14ac:dyDescent="0.3">
      <c r="A222" s="85" t="s">
        <v>253</v>
      </c>
      <c r="B222" s="95">
        <v>340</v>
      </c>
      <c r="C222" s="89" t="s">
        <v>143</v>
      </c>
      <c r="D222" s="89" t="s">
        <v>9</v>
      </c>
      <c r="E222" s="89" t="s">
        <v>144</v>
      </c>
      <c r="F222" s="89"/>
      <c r="G222" s="88">
        <f t="shared" si="17"/>
        <v>7210</v>
      </c>
      <c r="H222" s="88">
        <f t="shared" si="17"/>
        <v>7210</v>
      </c>
    </row>
    <row r="223" spans="1:8" ht="75" x14ac:dyDescent="0.3">
      <c r="A223" s="114" t="s">
        <v>146</v>
      </c>
      <c r="B223" s="95">
        <v>340</v>
      </c>
      <c r="C223" s="89" t="s">
        <v>28</v>
      </c>
      <c r="D223" s="89" t="s">
        <v>9</v>
      </c>
      <c r="E223" s="89" t="s">
        <v>145</v>
      </c>
      <c r="F223" s="89"/>
      <c r="G223" s="88">
        <f t="shared" si="17"/>
        <v>7210</v>
      </c>
      <c r="H223" s="88">
        <f t="shared" si="17"/>
        <v>7210</v>
      </c>
    </row>
    <row r="224" spans="1:8" ht="37.5" x14ac:dyDescent="0.3">
      <c r="A224" s="113" t="s">
        <v>149</v>
      </c>
      <c r="B224" s="95">
        <v>340</v>
      </c>
      <c r="C224" s="89" t="s">
        <v>28</v>
      </c>
      <c r="D224" s="89" t="s">
        <v>9</v>
      </c>
      <c r="E224" s="89" t="s">
        <v>150</v>
      </c>
      <c r="F224" s="89" t="s">
        <v>7</v>
      </c>
      <c r="G224" s="88">
        <f t="shared" si="17"/>
        <v>7210</v>
      </c>
      <c r="H224" s="88">
        <f t="shared" si="17"/>
        <v>7210</v>
      </c>
    </row>
    <row r="225" spans="1:8" ht="56.25" x14ac:dyDescent="0.3">
      <c r="A225" s="85" t="s">
        <v>40</v>
      </c>
      <c r="B225" s="95">
        <v>340</v>
      </c>
      <c r="C225" s="89" t="s">
        <v>28</v>
      </c>
      <c r="D225" s="89" t="s">
        <v>9</v>
      </c>
      <c r="E225" s="89" t="s">
        <v>150</v>
      </c>
      <c r="F225" s="89" t="s">
        <v>41</v>
      </c>
      <c r="G225" s="88">
        <v>7210</v>
      </c>
      <c r="H225" s="88">
        <v>7210</v>
      </c>
    </row>
    <row r="226" spans="1:8" ht="39" x14ac:dyDescent="0.3">
      <c r="A226" s="81" t="s">
        <v>73</v>
      </c>
      <c r="B226" s="93">
        <v>360</v>
      </c>
      <c r="C226" s="81"/>
      <c r="D226" s="81"/>
      <c r="E226" s="115"/>
      <c r="F226" s="115"/>
      <c r="G226" s="94">
        <f>G227</f>
        <v>718.26</v>
      </c>
      <c r="H226" s="94">
        <f>H227</f>
        <v>725.33299999999997</v>
      </c>
    </row>
    <row r="227" spans="1:8" x14ac:dyDescent="0.3">
      <c r="A227" s="85" t="s">
        <v>5</v>
      </c>
      <c r="B227" s="95">
        <v>360</v>
      </c>
      <c r="C227" s="91" t="s">
        <v>6</v>
      </c>
      <c r="D227" s="91"/>
      <c r="E227" s="116"/>
      <c r="F227" s="116"/>
      <c r="G227" s="88">
        <f>G228+G233</f>
        <v>718.26</v>
      </c>
      <c r="H227" s="88">
        <f>H228+H233</f>
        <v>725.33299999999997</v>
      </c>
    </row>
    <row r="228" spans="1:8" ht="75" x14ac:dyDescent="0.3">
      <c r="A228" s="85" t="s">
        <v>25</v>
      </c>
      <c r="B228" s="95">
        <v>360</v>
      </c>
      <c r="C228" s="89" t="s">
        <v>6</v>
      </c>
      <c r="D228" s="89" t="s">
        <v>26</v>
      </c>
      <c r="E228" s="116"/>
      <c r="F228" s="116"/>
      <c r="G228" s="88">
        <f>G229</f>
        <v>714.21</v>
      </c>
      <c r="H228" s="88">
        <f>H229</f>
        <v>721.28300000000002</v>
      </c>
    </row>
    <row r="229" spans="1:8" x14ac:dyDescent="0.3">
      <c r="A229" s="85" t="s">
        <v>22</v>
      </c>
      <c r="B229" s="95">
        <v>360</v>
      </c>
      <c r="C229" s="89" t="s">
        <v>6</v>
      </c>
      <c r="D229" s="89" t="s">
        <v>26</v>
      </c>
      <c r="E229" s="89" t="s">
        <v>86</v>
      </c>
      <c r="F229" s="89" t="s">
        <v>7</v>
      </c>
      <c r="G229" s="88">
        <f>G230</f>
        <v>714.21</v>
      </c>
      <c r="H229" s="88">
        <f>H230</f>
        <v>721.28300000000002</v>
      </c>
    </row>
    <row r="230" spans="1:8" x14ac:dyDescent="0.3">
      <c r="A230" s="85" t="s">
        <v>14</v>
      </c>
      <c r="B230" s="95">
        <v>360</v>
      </c>
      <c r="C230" s="89" t="s">
        <v>6</v>
      </c>
      <c r="D230" s="89" t="s">
        <v>26</v>
      </c>
      <c r="E230" s="89" t="s">
        <v>88</v>
      </c>
      <c r="F230" s="89" t="s">
        <v>7</v>
      </c>
      <c r="G230" s="88">
        <f>G231+G232</f>
        <v>714.21</v>
      </c>
      <c r="H230" s="88">
        <f>H231+H232</f>
        <v>721.28300000000002</v>
      </c>
    </row>
    <row r="231" spans="1:8" ht="112.5" x14ac:dyDescent="0.3">
      <c r="A231" s="85" t="s">
        <v>10</v>
      </c>
      <c r="B231" s="95">
        <v>360</v>
      </c>
      <c r="C231" s="89" t="s">
        <v>6</v>
      </c>
      <c r="D231" s="89" t="s">
        <v>26</v>
      </c>
      <c r="E231" s="89" t="s">
        <v>88</v>
      </c>
      <c r="F231" s="89" t="s">
        <v>11</v>
      </c>
      <c r="G231" s="88">
        <v>674.39499999999998</v>
      </c>
      <c r="H231" s="88">
        <v>681.13900000000001</v>
      </c>
    </row>
    <row r="232" spans="1:8" ht="37.5" x14ac:dyDescent="0.3">
      <c r="A232" s="85" t="s">
        <v>15</v>
      </c>
      <c r="B232" s="95">
        <v>360</v>
      </c>
      <c r="C232" s="91" t="s">
        <v>6</v>
      </c>
      <c r="D232" s="89" t="s">
        <v>26</v>
      </c>
      <c r="E232" s="89" t="s">
        <v>88</v>
      </c>
      <c r="F232" s="89" t="s">
        <v>16</v>
      </c>
      <c r="G232" s="88">
        <v>39.814999999999998</v>
      </c>
      <c r="H232" s="88">
        <v>40.143999999999998</v>
      </c>
    </row>
    <row r="233" spans="1:8" ht="37.5" x14ac:dyDescent="0.3">
      <c r="A233" s="85" t="s">
        <v>237</v>
      </c>
      <c r="B233" s="95">
        <v>360</v>
      </c>
      <c r="C233" s="89" t="s">
        <v>6</v>
      </c>
      <c r="D233" s="89" t="s">
        <v>30</v>
      </c>
      <c r="E233" s="89" t="s">
        <v>236</v>
      </c>
      <c r="F233" s="89"/>
      <c r="G233" s="88">
        <f>G234</f>
        <v>4.05</v>
      </c>
      <c r="H233" s="88">
        <f>H234</f>
        <v>4.05</v>
      </c>
    </row>
    <row r="234" spans="1:8" ht="37.5" x14ac:dyDescent="0.3">
      <c r="A234" s="85" t="s">
        <v>15</v>
      </c>
      <c r="B234" s="95">
        <v>360</v>
      </c>
      <c r="C234" s="89" t="s">
        <v>6</v>
      </c>
      <c r="D234" s="89" t="s">
        <v>30</v>
      </c>
      <c r="E234" s="89" t="s">
        <v>236</v>
      </c>
      <c r="F234" s="89">
        <v>200</v>
      </c>
      <c r="G234" s="88">
        <v>4.05</v>
      </c>
      <c r="H234" s="88">
        <v>4.05</v>
      </c>
    </row>
    <row r="235" spans="1:8" ht="39" x14ac:dyDescent="0.3">
      <c r="A235" s="81" t="s">
        <v>72</v>
      </c>
      <c r="B235" s="93">
        <v>370</v>
      </c>
      <c r="C235" s="81"/>
      <c r="D235" s="81"/>
      <c r="E235" s="115"/>
      <c r="F235" s="115"/>
      <c r="G235" s="94">
        <f>G236+G252+G262+G257</f>
        <v>53044.803999999989</v>
      </c>
      <c r="H235" s="94">
        <f>H236+H252+H262+H257</f>
        <v>54160.42</v>
      </c>
    </row>
    <row r="236" spans="1:8" x14ac:dyDescent="0.3">
      <c r="A236" s="85" t="s">
        <v>5</v>
      </c>
      <c r="B236" s="95">
        <v>370</v>
      </c>
      <c r="C236" s="91" t="s">
        <v>6</v>
      </c>
      <c r="D236" s="91"/>
      <c r="E236" s="116"/>
      <c r="F236" s="116"/>
      <c r="G236" s="88">
        <f>G237+G244</f>
        <v>16600.603999999999</v>
      </c>
      <c r="H236" s="88">
        <f>H237+H244</f>
        <v>17238.32</v>
      </c>
    </row>
    <row r="237" spans="1:8" ht="75" x14ac:dyDescent="0.3">
      <c r="A237" s="85" t="s">
        <v>25</v>
      </c>
      <c r="B237" s="95">
        <v>370</v>
      </c>
      <c r="C237" s="89" t="s">
        <v>6</v>
      </c>
      <c r="D237" s="89" t="s">
        <v>26</v>
      </c>
      <c r="E237" s="89" t="s">
        <v>7</v>
      </c>
      <c r="F237" s="89" t="s">
        <v>7</v>
      </c>
      <c r="G237" s="88">
        <f t="shared" ref="G237:H239" si="18">G238</f>
        <v>5105.4039999999995</v>
      </c>
      <c r="H237" s="88">
        <f t="shared" si="18"/>
        <v>5156.119999999999</v>
      </c>
    </row>
    <row r="238" spans="1:8" ht="75" x14ac:dyDescent="0.3">
      <c r="A238" s="85" t="s">
        <v>254</v>
      </c>
      <c r="B238" s="95">
        <v>370</v>
      </c>
      <c r="C238" s="89" t="s">
        <v>6</v>
      </c>
      <c r="D238" s="89" t="s">
        <v>26</v>
      </c>
      <c r="E238" s="89" t="s">
        <v>106</v>
      </c>
      <c r="F238" s="89"/>
      <c r="G238" s="88">
        <f t="shared" si="18"/>
        <v>5105.4039999999995</v>
      </c>
      <c r="H238" s="88">
        <f t="shared" si="18"/>
        <v>5156.119999999999</v>
      </c>
    </row>
    <row r="239" spans="1:8" ht="56.25" x14ac:dyDescent="0.3">
      <c r="A239" s="85" t="s">
        <v>211</v>
      </c>
      <c r="B239" s="95">
        <v>370</v>
      </c>
      <c r="C239" s="89" t="s">
        <v>6</v>
      </c>
      <c r="D239" s="89" t="s">
        <v>26</v>
      </c>
      <c r="E239" s="89" t="s">
        <v>107</v>
      </c>
      <c r="F239" s="89"/>
      <c r="G239" s="88">
        <f t="shared" si="18"/>
        <v>5105.4039999999995</v>
      </c>
      <c r="H239" s="88">
        <f t="shared" si="18"/>
        <v>5156.119999999999</v>
      </c>
    </row>
    <row r="240" spans="1:8" x14ac:dyDescent="0.3">
      <c r="A240" s="85" t="s">
        <v>14</v>
      </c>
      <c r="B240" s="95">
        <v>370</v>
      </c>
      <c r="C240" s="89" t="s">
        <v>6</v>
      </c>
      <c r="D240" s="89" t="s">
        <v>26</v>
      </c>
      <c r="E240" s="89" t="s">
        <v>108</v>
      </c>
      <c r="F240" s="89"/>
      <c r="G240" s="88">
        <f>G241+G242+G243</f>
        <v>5105.4039999999995</v>
      </c>
      <c r="H240" s="88">
        <f>H241+H242+H243</f>
        <v>5156.119999999999</v>
      </c>
    </row>
    <row r="241" spans="1:8" ht="112.5" x14ac:dyDescent="0.3">
      <c r="A241" s="85" t="s">
        <v>10</v>
      </c>
      <c r="B241" s="95">
        <v>370</v>
      </c>
      <c r="C241" s="89" t="s">
        <v>6</v>
      </c>
      <c r="D241" s="89" t="s">
        <v>26</v>
      </c>
      <c r="E241" s="89" t="s">
        <v>108</v>
      </c>
      <c r="F241" s="89" t="s">
        <v>11</v>
      </c>
      <c r="G241" s="88">
        <v>4247.6660000000002</v>
      </c>
      <c r="H241" s="88">
        <v>4290.0429999999997</v>
      </c>
    </row>
    <row r="242" spans="1:8" ht="37.5" x14ac:dyDescent="0.3">
      <c r="A242" s="85" t="s">
        <v>15</v>
      </c>
      <c r="B242" s="95">
        <v>370</v>
      </c>
      <c r="C242" s="89" t="s">
        <v>6</v>
      </c>
      <c r="D242" s="89" t="s">
        <v>26</v>
      </c>
      <c r="E242" s="89" t="s">
        <v>108</v>
      </c>
      <c r="F242" s="89" t="s">
        <v>16</v>
      </c>
      <c r="G242" s="88">
        <v>853.33799999999997</v>
      </c>
      <c r="H242" s="88">
        <v>861.67700000000002</v>
      </c>
    </row>
    <row r="243" spans="1:8" x14ac:dyDescent="0.3">
      <c r="A243" s="85" t="s">
        <v>17</v>
      </c>
      <c r="B243" s="95">
        <v>370</v>
      </c>
      <c r="C243" s="89" t="s">
        <v>6</v>
      </c>
      <c r="D243" s="89" t="s">
        <v>26</v>
      </c>
      <c r="E243" s="89" t="s">
        <v>108</v>
      </c>
      <c r="F243" s="89" t="s">
        <v>18</v>
      </c>
      <c r="G243" s="88">
        <v>4.4000000000000004</v>
      </c>
      <c r="H243" s="88">
        <v>4.4000000000000004</v>
      </c>
    </row>
    <row r="244" spans="1:8" x14ac:dyDescent="0.3">
      <c r="A244" s="85" t="s">
        <v>22</v>
      </c>
      <c r="B244" s="95">
        <v>370</v>
      </c>
      <c r="C244" s="89" t="s">
        <v>6</v>
      </c>
      <c r="D244" s="89" t="s">
        <v>30</v>
      </c>
      <c r="E244" s="89" t="s">
        <v>86</v>
      </c>
      <c r="F244" s="89" t="s">
        <v>7</v>
      </c>
      <c r="G244" s="88">
        <f>G245+G248+G250</f>
        <v>11495.2</v>
      </c>
      <c r="H244" s="88">
        <f>H245+H248+H250</f>
        <v>12082.2</v>
      </c>
    </row>
    <row r="245" spans="1:8" ht="37.5" x14ac:dyDescent="0.3">
      <c r="A245" s="85" t="s">
        <v>153</v>
      </c>
      <c r="B245" s="95">
        <v>370</v>
      </c>
      <c r="C245" s="89" t="s">
        <v>6</v>
      </c>
      <c r="D245" s="89" t="s">
        <v>30</v>
      </c>
      <c r="E245" s="89" t="s">
        <v>217</v>
      </c>
      <c r="F245" s="89" t="s">
        <v>7</v>
      </c>
      <c r="G245" s="88">
        <f>G246+G247</f>
        <v>11371.2</v>
      </c>
      <c r="H245" s="88">
        <f>H246+H247</f>
        <v>11955.6</v>
      </c>
    </row>
    <row r="246" spans="1:8" ht="112.5" x14ac:dyDescent="0.3">
      <c r="A246" s="85" t="s">
        <v>10</v>
      </c>
      <c r="B246" s="95">
        <v>370</v>
      </c>
      <c r="C246" s="89" t="s">
        <v>6</v>
      </c>
      <c r="D246" s="89" t="s">
        <v>30</v>
      </c>
      <c r="E246" s="89" t="s">
        <v>217</v>
      </c>
      <c r="F246" s="89" t="s">
        <v>11</v>
      </c>
      <c r="G246" s="88">
        <v>10579.95</v>
      </c>
      <c r="H246" s="88">
        <v>11153.733</v>
      </c>
    </row>
    <row r="247" spans="1:8" ht="37.5" x14ac:dyDescent="0.3">
      <c r="A247" s="85" t="s">
        <v>15</v>
      </c>
      <c r="B247" s="95">
        <v>370</v>
      </c>
      <c r="C247" s="89" t="s">
        <v>6</v>
      </c>
      <c r="D247" s="89" t="s">
        <v>30</v>
      </c>
      <c r="E247" s="89" t="s">
        <v>217</v>
      </c>
      <c r="F247" s="89" t="s">
        <v>16</v>
      </c>
      <c r="G247" s="88">
        <v>791.25</v>
      </c>
      <c r="H247" s="88">
        <v>801.86699999999996</v>
      </c>
    </row>
    <row r="248" spans="1:8" ht="75" x14ac:dyDescent="0.3">
      <c r="A248" s="45" t="s">
        <v>347</v>
      </c>
      <c r="B248" s="95">
        <v>370</v>
      </c>
      <c r="C248" s="89" t="s">
        <v>6</v>
      </c>
      <c r="D248" s="89" t="s">
        <v>30</v>
      </c>
      <c r="E248" s="89" t="s">
        <v>95</v>
      </c>
      <c r="F248" s="89" t="s">
        <v>7</v>
      </c>
      <c r="G248" s="88">
        <f>G249</f>
        <v>83.5</v>
      </c>
      <c r="H248" s="88">
        <f>H249</f>
        <v>86.1</v>
      </c>
    </row>
    <row r="249" spans="1:8" x14ac:dyDescent="0.3">
      <c r="A249" s="85" t="s">
        <v>31</v>
      </c>
      <c r="B249" s="95">
        <v>370</v>
      </c>
      <c r="C249" s="89" t="s">
        <v>6</v>
      </c>
      <c r="D249" s="89" t="s">
        <v>30</v>
      </c>
      <c r="E249" s="89" t="s">
        <v>95</v>
      </c>
      <c r="F249" s="89" t="s">
        <v>32</v>
      </c>
      <c r="G249" s="88">
        <v>83.5</v>
      </c>
      <c r="H249" s="88">
        <v>86.1</v>
      </c>
    </row>
    <row r="250" spans="1:8" ht="37.5" x14ac:dyDescent="0.3">
      <c r="A250" s="85" t="s">
        <v>237</v>
      </c>
      <c r="B250" s="95">
        <v>370</v>
      </c>
      <c r="C250" s="89" t="s">
        <v>6</v>
      </c>
      <c r="D250" s="89" t="s">
        <v>30</v>
      </c>
      <c r="E250" s="89" t="s">
        <v>236</v>
      </c>
      <c r="F250" s="89"/>
      <c r="G250" s="88">
        <f>G251</f>
        <v>40.5</v>
      </c>
      <c r="H250" s="88">
        <f>H251</f>
        <v>40.5</v>
      </c>
    </row>
    <row r="251" spans="1:8" ht="37.5" x14ac:dyDescent="0.3">
      <c r="A251" s="85" t="s">
        <v>15</v>
      </c>
      <c r="B251" s="95">
        <v>370</v>
      </c>
      <c r="C251" s="89" t="s">
        <v>6</v>
      </c>
      <c r="D251" s="89" t="s">
        <v>30</v>
      </c>
      <c r="E251" s="89" t="s">
        <v>236</v>
      </c>
      <c r="F251" s="89">
        <v>200</v>
      </c>
      <c r="G251" s="88">
        <v>40.5</v>
      </c>
      <c r="H251" s="88">
        <v>40.5</v>
      </c>
    </row>
    <row r="252" spans="1:8" x14ac:dyDescent="0.3">
      <c r="A252" s="85" t="s">
        <v>77</v>
      </c>
      <c r="B252" s="95">
        <v>370</v>
      </c>
      <c r="C252" s="91" t="s">
        <v>9</v>
      </c>
      <c r="D252" s="89"/>
      <c r="E252" s="89"/>
      <c r="F252" s="89"/>
      <c r="G252" s="88">
        <f t="shared" ref="G252:H255" si="19">G253</f>
        <v>1890.3</v>
      </c>
      <c r="H252" s="88">
        <f t="shared" si="19"/>
        <v>1919.9</v>
      </c>
    </row>
    <row r="253" spans="1:8" ht="37.5" x14ac:dyDescent="0.3">
      <c r="A253" s="85" t="s">
        <v>33</v>
      </c>
      <c r="B253" s="95">
        <v>370</v>
      </c>
      <c r="C253" s="89" t="s">
        <v>9</v>
      </c>
      <c r="D253" s="89" t="s">
        <v>13</v>
      </c>
      <c r="E253" s="89" t="s">
        <v>7</v>
      </c>
      <c r="F253" s="89" t="s">
        <v>7</v>
      </c>
      <c r="G253" s="88">
        <f t="shared" si="19"/>
        <v>1890.3</v>
      </c>
      <c r="H253" s="88">
        <f t="shared" si="19"/>
        <v>1919.9</v>
      </c>
    </row>
    <row r="254" spans="1:8" x14ac:dyDescent="0.3">
      <c r="A254" s="85" t="s">
        <v>22</v>
      </c>
      <c r="B254" s="95">
        <v>370</v>
      </c>
      <c r="C254" s="89" t="s">
        <v>9</v>
      </c>
      <c r="D254" s="89" t="s">
        <v>13</v>
      </c>
      <c r="E254" s="89" t="s">
        <v>86</v>
      </c>
      <c r="F254" s="89" t="s">
        <v>7</v>
      </c>
      <c r="G254" s="88">
        <f t="shared" si="19"/>
        <v>1890.3</v>
      </c>
      <c r="H254" s="88">
        <f t="shared" si="19"/>
        <v>1919.9</v>
      </c>
    </row>
    <row r="255" spans="1:8" ht="93.75" x14ac:dyDescent="0.3">
      <c r="A255" s="45" t="s">
        <v>348</v>
      </c>
      <c r="B255" s="95">
        <v>370</v>
      </c>
      <c r="C255" s="89" t="s">
        <v>9</v>
      </c>
      <c r="D255" s="89" t="s">
        <v>13</v>
      </c>
      <c r="E255" s="89" t="s">
        <v>101</v>
      </c>
      <c r="F255" s="89" t="s">
        <v>7</v>
      </c>
      <c r="G255" s="88">
        <f t="shared" si="19"/>
        <v>1890.3</v>
      </c>
      <c r="H255" s="88">
        <f t="shared" si="19"/>
        <v>1919.9</v>
      </c>
    </row>
    <row r="256" spans="1:8" x14ac:dyDescent="0.3">
      <c r="A256" s="85" t="s">
        <v>31</v>
      </c>
      <c r="B256" s="95">
        <v>370</v>
      </c>
      <c r="C256" s="89" t="s">
        <v>9</v>
      </c>
      <c r="D256" s="89" t="s">
        <v>13</v>
      </c>
      <c r="E256" s="89" t="s">
        <v>101</v>
      </c>
      <c r="F256" s="89" t="s">
        <v>32</v>
      </c>
      <c r="G256" s="88">
        <v>1890.3</v>
      </c>
      <c r="H256" s="88">
        <v>1919.9</v>
      </c>
    </row>
    <row r="257" spans="1:8" hidden="1" x14ac:dyDescent="0.3">
      <c r="A257" s="85" t="s">
        <v>156</v>
      </c>
      <c r="B257" s="95">
        <v>370</v>
      </c>
      <c r="C257" s="89" t="s">
        <v>67</v>
      </c>
      <c r="D257" s="90"/>
      <c r="E257" s="90" t="s">
        <v>7</v>
      </c>
      <c r="F257" s="90" t="s">
        <v>7</v>
      </c>
      <c r="G257" s="88">
        <f>G258</f>
        <v>0</v>
      </c>
      <c r="H257" s="88">
        <f>H258</f>
        <v>0</v>
      </c>
    </row>
    <row r="258" spans="1:8" hidden="1" x14ac:dyDescent="0.3">
      <c r="A258" s="85" t="s">
        <v>69</v>
      </c>
      <c r="B258" s="95">
        <v>370</v>
      </c>
      <c r="C258" s="89" t="s">
        <v>67</v>
      </c>
      <c r="D258" s="89" t="s">
        <v>6</v>
      </c>
      <c r="E258" s="89"/>
      <c r="F258" s="89"/>
      <c r="G258" s="88">
        <f>G260</f>
        <v>0</v>
      </c>
      <c r="H258" s="88">
        <f>H260</f>
        <v>0</v>
      </c>
    </row>
    <row r="259" spans="1:8" hidden="1" x14ac:dyDescent="0.3">
      <c r="A259" s="85" t="s">
        <v>22</v>
      </c>
      <c r="B259" s="95">
        <v>370</v>
      </c>
      <c r="C259" s="89" t="s">
        <v>67</v>
      </c>
      <c r="D259" s="89" t="s">
        <v>6</v>
      </c>
      <c r="E259" s="89" t="s">
        <v>86</v>
      </c>
      <c r="F259" s="89"/>
      <c r="G259" s="88">
        <f>G260</f>
        <v>0</v>
      </c>
      <c r="H259" s="88">
        <f>H260</f>
        <v>0</v>
      </c>
    </row>
    <row r="260" spans="1:8" ht="37.5" hidden="1" x14ac:dyDescent="0.3">
      <c r="A260" s="85" t="s">
        <v>70</v>
      </c>
      <c r="B260" s="95">
        <v>370</v>
      </c>
      <c r="C260" s="89" t="s">
        <v>67</v>
      </c>
      <c r="D260" s="89" t="s">
        <v>6</v>
      </c>
      <c r="E260" s="89" t="s">
        <v>125</v>
      </c>
      <c r="F260" s="89"/>
      <c r="G260" s="88">
        <f>G261</f>
        <v>0</v>
      </c>
      <c r="H260" s="88">
        <f>H261</f>
        <v>0</v>
      </c>
    </row>
    <row r="261" spans="1:8" ht="37.5" hidden="1" x14ac:dyDescent="0.3">
      <c r="A261" s="85" t="s">
        <v>71</v>
      </c>
      <c r="B261" s="95">
        <v>370</v>
      </c>
      <c r="C261" s="89" t="s">
        <v>67</v>
      </c>
      <c r="D261" s="89" t="s">
        <v>6</v>
      </c>
      <c r="E261" s="89" t="s">
        <v>125</v>
      </c>
      <c r="F261" s="89" t="s">
        <v>126</v>
      </c>
      <c r="G261" s="88"/>
      <c r="H261" s="88"/>
    </row>
    <row r="262" spans="1:8" ht="56.25" x14ac:dyDescent="0.3">
      <c r="A262" s="85" t="s">
        <v>157</v>
      </c>
      <c r="B262" s="95">
        <v>370</v>
      </c>
      <c r="C262" s="89" t="s">
        <v>68</v>
      </c>
      <c r="D262" s="99"/>
      <c r="E262" s="99"/>
      <c r="F262" s="99"/>
      <c r="G262" s="88">
        <f>G263</f>
        <v>34553.899999999994</v>
      </c>
      <c r="H262" s="88">
        <f>H263</f>
        <v>35002.199999999997</v>
      </c>
    </row>
    <row r="263" spans="1:8" ht="75" x14ac:dyDescent="0.3">
      <c r="A263" s="85" t="s">
        <v>158</v>
      </c>
      <c r="B263" s="95">
        <v>370</v>
      </c>
      <c r="C263" s="89" t="s">
        <v>68</v>
      </c>
      <c r="D263" s="89" t="s">
        <v>6</v>
      </c>
      <c r="E263" s="99"/>
      <c r="F263" s="99"/>
      <c r="G263" s="88">
        <f>G264</f>
        <v>34553.899999999994</v>
      </c>
      <c r="H263" s="88">
        <f>H264</f>
        <v>35002.199999999997</v>
      </c>
    </row>
    <row r="264" spans="1:8" x14ac:dyDescent="0.3">
      <c r="A264" s="85" t="s">
        <v>22</v>
      </c>
      <c r="B264" s="95">
        <v>370</v>
      </c>
      <c r="C264" s="89" t="s">
        <v>68</v>
      </c>
      <c r="D264" s="89" t="s">
        <v>6</v>
      </c>
      <c r="E264" s="89" t="s">
        <v>86</v>
      </c>
      <c r="F264" s="89"/>
      <c r="G264" s="88">
        <f>G265+G267</f>
        <v>34553.899999999994</v>
      </c>
      <c r="H264" s="88">
        <f>H265+H267</f>
        <v>35002.199999999997</v>
      </c>
    </row>
    <row r="265" spans="1:8" ht="281.25" x14ac:dyDescent="0.3">
      <c r="A265" s="72" t="s">
        <v>350</v>
      </c>
      <c r="B265" s="95">
        <v>370</v>
      </c>
      <c r="C265" s="89" t="s">
        <v>68</v>
      </c>
      <c r="D265" s="89" t="s">
        <v>6</v>
      </c>
      <c r="E265" s="89" t="s">
        <v>242</v>
      </c>
      <c r="F265" s="89" t="s">
        <v>7</v>
      </c>
      <c r="G265" s="88">
        <f>G266</f>
        <v>33798.699999999997</v>
      </c>
      <c r="H265" s="88">
        <f>H266</f>
        <v>34248.699999999997</v>
      </c>
    </row>
    <row r="266" spans="1:8" x14ac:dyDescent="0.3">
      <c r="A266" s="85" t="s">
        <v>31</v>
      </c>
      <c r="B266" s="95">
        <v>370</v>
      </c>
      <c r="C266" s="89" t="s">
        <v>68</v>
      </c>
      <c r="D266" s="89" t="s">
        <v>6</v>
      </c>
      <c r="E266" s="89" t="s">
        <v>242</v>
      </c>
      <c r="F266" s="89" t="s">
        <v>32</v>
      </c>
      <c r="G266" s="88">
        <v>33798.699999999997</v>
      </c>
      <c r="H266" s="88">
        <v>34248.699999999997</v>
      </c>
    </row>
    <row r="267" spans="1:8" ht="187.5" x14ac:dyDescent="0.3">
      <c r="A267" s="117" t="s">
        <v>352</v>
      </c>
      <c r="B267" s="95">
        <v>370</v>
      </c>
      <c r="C267" s="89" t="s">
        <v>68</v>
      </c>
      <c r="D267" s="89" t="s">
        <v>6</v>
      </c>
      <c r="E267" s="89" t="s">
        <v>243</v>
      </c>
      <c r="F267" s="89"/>
      <c r="G267" s="88">
        <f>G268</f>
        <v>755.2</v>
      </c>
      <c r="H267" s="88">
        <f>H268</f>
        <v>753.5</v>
      </c>
    </row>
    <row r="268" spans="1:8" x14ac:dyDescent="0.3">
      <c r="A268" s="85" t="s">
        <v>31</v>
      </c>
      <c r="B268" s="95">
        <v>370</v>
      </c>
      <c r="C268" s="89" t="s">
        <v>68</v>
      </c>
      <c r="D268" s="89" t="s">
        <v>6</v>
      </c>
      <c r="E268" s="89" t="s">
        <v>243</v>
      </c>
      <c r="F268" s="89" t="s">
        <v>32</v>
      </c>
      <c r="G268" s="88">
        <v>755.2</v>
      </c>
      <c r="H268" s="88">
        <v>753.5</v>
      </c>
    </row>
    <row r="269" spans="1:8" ht="58.5" x14ac:dyDescent="0.3">
      <c r="A269" s="92" t="s">
        <v>78</v>
      </c>
      <c r="B269" s="93">
        <v>380</v>
      </c>
      <c r="C269" s="115"/>
      <c r="D269" s="115"/>
      <c r="E269" s="115"/>
      <c r="F269" s="115"/>
      <c r="G269" s="94">
        <f>G270</f>
        <v>1931.7260000000003</v>
      </c>
      <c r="H269" s="94">
        <f>H270</f>
        <v>1950.4089999999999</v>
      </c>
    </row>
    <row r="270" spans="1:8" x14ac:dyDescent="0.3">
      <c r="A270" s="85" t="s">
        <v>5</v>
      </c>
      <c r="B270" s="95">
        <v>380</v>
      </c>
      <c r="C270" s="91" t="s">
        <v>6</v>
      </c>
      <c r="D270" s="91"/>
      <c r="E270" s="116"/>
      <c r="F270" s="116"/>
      <c r="G270" s="88">
        <f>G271</f>
        <v>1931.7260000000003</v>
      </c>
      <c r="H270" s="88">
        <f>H271</f>
        <v>1950.4089999999999</v>
      </c>
    </row>
    <row r="271" spans="1:8" x14ac:dyDescent="0.3">
      <c r="A271" s="118" t="s">
        <v>29</v>
      </c>
      <c r="B271" s="95">
        <v>380</v>
      </c>
      <c r="C271" s="91" t="s">
        <v>6</v>
      </c>
      <c r="D271" s="91" t="s">
        <v>30</v>
      </c>
      <c r="E271" s="116"/>
      <c r="F271" s="116"/>
      <c r="G271" s="88">
        <f>G272+G278</f>
        <v>1931.7260000000003</v>
      </c>
      <c r="H271" s="88">
        <f>H272+H278</f>
        <v>1950.4089999999999</v>
      </c>
    </row>
    <row r="272" spans="1:8" ht="93.75" x14ac:dyDescent="0.3">
      <c r="A272" s="118" t="s">
        <v>255</v>
      </c>
      <c r="B272" s="95">
        <v>380</v>
      </c>
      <c r="C272" s="89" t="s">
        <v>6</v>
      </c>
      <c r="D272" s="89" t="s">
        <v>30</v>
      </c>
      <c r="E272" s="89" t="s">
        <v>109</v>
      </c>
      <c r="F272" s="89" t="s">
        <v>7</v>
      </c>
      <c r="G272" s="88">
        <f>G273</f>
        <v>1879.8260000000002</v>
      </c>
      <c r="H272" s="88">
        <f>H273</f>
        <v>1897.1089999999999</v>
      </c>
    </row>
    <row r="273" spans="1:8" ht="75" x14ac:dyDescent="0.3">
      <c r="A273" s="102" t="s">
        <v>152</v>
      </c>
      <c r="B273" s="95">
        <v>380</v>
      </c>
      <c r="C273" s="89" t="s">
        <v>6</v>
      </c>
      <c r="D273" s="89" t="s">
        <v>30</v>
      </c>
      <c r="E273" s="89" t="s">
        <v>110</v>
      </c>
      <c r="F273" s="89"/>
      <c r="G273" s="88">
        <f>G274</f>
        <v>1879.8260000000002</v>
      </c>
      <c r="H273" s="88">
        <f>H274</f>
        <v>1897.1089999999999</v>
      </c>
    </row>
    <row r="274" spans="1:8" x14ac:dyDescent="0.3">
      <c r="A274" s="85" t="s">
        <v>14</v>
      </c>
      <c r="B274" s="95">
        <v>380</v>
      </c>
      <c r="C274" s="89" t="s">
        <v>6</v>
      </c>
      <c r="D274" s="89" t="s">
        <v>30</v>
      </c>
      <c r="E274" s="89" t="s">
        <v>111</v>
      </c>
      <c r="F274" s="89" t="s">
        <v>7</v>
      </c>
      <c r="G274" s="88">
        <f>G275+G276+G277</f>
        <v>1879.8260000000002</v>
      </c>
      <c r="H274" s="88">
        <f>H275+H276+H277</f>
        <v>1897.1089999999999</v>
      </c>
    </row>
    <row r="275" spans="1:8" ht="112.5" x14ac:dyDescent="0.3">
      <c r="A275" s="85" t="s">
        <v>10</v>
      </c>
      <c r="B275" s="95">
        <v>380</v>
      </c>
      <c r="C275" s="89" t="s">
        <v>6</v>
      </c>
      <c r="D275" s="89" t="s">
        <v>30</v>
      </c>
      <c r="E275" s="89" t="s">
        <v>111</v>
      </c>
      <c r="F275" s="89" t="s">
        <v>11</v>
      </c>
      <c r="G275" s="88">
        <v>1648.39</v>
      </c>
      <c r="H275" s="88">
        <v>1664.7739999999999</v>
      </c>
    </row>
    <row r="276" spans="1:8" ht="37.5" x14ac:dyDescent="0.3">
      <c r="A276" s="85" t="s">
        <v>15</v>
      </c>
      <c r="B276" s="95">
        <v>380</v>
      </c>
      <c r="C276" s="89" t="s">
        <v>6</v>
      </c>
      <c r="D276" s="89" t="s">
        <v>30</v>
      </c>
      <c r="E276" s="89" t="s">
        <v>111</v>
      </c>
      <c r="F276" s="89" t="s">
        <v>16</v>
      </c>
      <c r="G276" s="88">
        <v>226.536</v>
      </c>
      <c r="H276" s="88">
        <v>227.435</v>
      </c>
    </row>
    <row r="277" spans="1:8" x14ac:dyDescent="0.3">
      <c r="A277" s="85" t="s">
        <v>17</v>
      </c>
      <c r="B277" s="95">
        <v>380</v>
      </c>
      <c r="C277" s="89" t="s">
        <v>6</v>
      </c>
      <c r="D277" s="89" t="s">
        <v>30</v>
      </c>
      <c r="E277" s="89" t="s">
        <v>111</v>
      </c>
      <c r="F277" s="89" t="s">
        <v>18</v>
      </c>
      <c r="G277" s="88">
        <v>4.9000000000000004</v>
      </c>
      <c r="H277" s="88">
        <v>4.9000000000000004</v>
      </c>
    </row>
    <row r="278" spans="1:8" x14ac:dyDescent="0.3">
      <c r="A278" s="85" t="s">
        <v>22</v>
      </c>
      <c r="B278" s="95">
        <v>380</v>
      </c>
      <c r="C278" s="89" t="s">
        <v>6</v>
      </c>
      <c r="D278" s="89" t="s">
        <v>30</v>
      </c>
      <c r="E278" s="89" t="s">
        <v>112</v>
      </c>
      <c r="F278" s="89"/>
      <c r="G278" s="88">
        <f>G281+G283+G279</f>
        <v>51.900000000000006</v>
      </c>
      <c r="H278" s="88">
        <f>H281+H283+H279</f>
        <v>53.3</v>
      </c>
    </row>
    <row r="279" spans="1:8" ht="37.5" hidden="1" x14ac:dyDescent="0.3">
      <c r="A279" s="85" t="s">
        <v>19</v>
      </c>
      <c r="B279" s="95">
        <v>380</v>
      </c>
      <c r="C279" s="89" t="s">
        <v>6</v>
      </c>
      <c r="D279" s="89" t="s">
        <v>30</v>
      </c>
      <c r="E279" s="89" t="s">
        <v>89</v>
      </c>
      <c r="F279" s="89" t="s">
        <v>7</v>
      </c>
      <c r="G279" s="88">
        <f>G280</f>
        <v>0</v>
      </c>
      <c r="H279" s="88">
        <f>H280</f>
        <v>0</v>
      </c>
    </row>
    <row r="280" spans="1:8" hidden="1" x14ac:dyDescent="0.3">
      <c r="A280" s="85" t="s">
        <v>17</v>
      </c>
      <c r="B280" s="95">
        <v>380</v>
      </c>
      <c r="C280" s="89" t="s">
        <v>6</v>
      </c>
      <c r="D280" s="89" t="s">
        <v>30</v>
      </c>
      <c r="E280" s="89" t="s">
        <v>89</v>
      </c>
      <c r="F280" s="89" t="s">
        <v>18</v>
      </c>
      <c r="G280" s="88"/>
      <c r="H280" s="88"/>
    </row>
    <row r="281" spans="1:8" ht="93.75" x14ac:dyDescent="0.3">
      <c r="A281" s="45" t="s">
        <v>343</v>
      </c>
      <c r="B281" s="95">
        <v>380</v>
      </c>
      <c r="C281" s="89" t="s">
        <v>6</v>
      </c>
      <c r="D281" s="89" t="s">
        <v>30</v>
      </c>
      <c r="E281" s="89" t="s">
        <v>238</v>
      </c>
      <c r="F281" s="89"/>
      <c r="G281" s="88">
        <f>G282</f>
        <v>35.700000000000003</v>
      </c>
      <c r="H281" s="88">
        <f>H282</f>
        <v>37.1</v>
      </c>
    </row>
    <row r="282" spans="1:8" ht="112.5" x14ac:dyDescent="0.3">
      <c r="A282" s="85" t="s">
        <v>10</v>
      </c>
      <c r="B282" s="95">
        <v>380</v>
      </c>
      <c r="C282" s="89" t="s">
        <v>6</v>
      </c>
      <c r="D282" s="89" t="s">
        <v>30</v>
      </c>
      <c r="E282" s="89" t="s">
        <v>238</v>
      </c>
      <c r="F282" s="89">
        <v>100</v>
      </c>
      <c r="G282" s="88">
        <v>35.700000000000003</v>
      </c>
      <c r="H282" s="88">
        <v>37.1</v>
      </c>
    </row>
    <row r="283" spans="1:8" ht="37.5" x14ac:dyDescent="0.3">
      <c r="A283" s="85" t="s">
        <v>237</v>
      </c>
      <c r="B283" s="95">
        <v>380</v>
      </c>
      <c r="C283" s="89" t="s">
        <v>6</v>
      </c>
      <c r="D283" s="89" t="s">
        <v>30</v>
      </c>
      <c r="E283" s="89" t="s">
        <v>236</v>
      </c>
      <c r="F283" s="89"/>
      <c r="G283" s="88">
        <f>G284</f>
        <v>16.2</v>
      </c>
      <c r="H283" s="88">
        <f>H284</f>
        <v>16.2</v>
      </c>
    </row>
    <row r="284" spans="1:8" ht="37.5" x14ac:dyDescent="0.3">
      <c r="A284" s="85" t="s">
        <v>15</v>
      </c>
      <c r="B284" s="95">
        <v>380</v>
      </c>
      <c r="C284" s="89" t="s">
        <v>6</v>
      </c>
      <c r="D284" s="89" t="s">
        <v>30</v>
      </c>
      <c r="E284" s="89" t="s">
        <v>236</v>
      </c>
      <c r="F284" s="89">
        <v>200</v>
      </c>
      <c r="G284" s="88">
        <v>16.2</v>
      </c>
      <c r="H284" s="88">
        <v>16.2</v>
      </c>
    </row>
    <row r="285" spans="1:8" ht="58.5" x14ac:dyDescent="0.3">
      <c r="A285" s="92" t="s">
        <v>79</v>
      </c>
      <c r="B285" s="119">
        <v>390</v>
      </c>
      <c r="C285" s="81"/>
      <c r="D285" s="81"/>
      <c r="E285" s="81"/>
      <c r="F285" s="81"/>
      <c r="G285" s="94">
        <f>G286+G378+G308</f>
        <v>677954.60300000012</v>
      </c>
      <c r="H285" s="94">
        <f>H286+H378+H308</f>
        <v>681717.69900000002</v>
      </c>
    </row>
    <row r="286" spans="1:8" x14ac:dyDescent="0.3">
      <c r="A286" s="85" t="s">
        <v>5</v>
      </c>
      <c r="B286" s="97">
        <v>390</v>
      </c>
      <c r="C286" s="91" t="s">
        <v>6</v>
      </c>
      <c r="D286" s="91"/>
      <c r="E286" s="91"/>
      <c r="F286" s="91"/>
      <c r="G286" s="88">
        <f>G287+G299</f>
        <v>4970.4920000000002</v>
      </c>
      <c r="H286" s="88">
        <f>H287+H299</f>
        <v>5025.8600000000006</v>
      </c>
    </row>
    <row r="287" spans="1:8" ht="112.5" x14ac:dyDescent="0.3">
      <c r="A287" s="85" t="s">
        <v>20</v>
      </c>
      <c r="B287" s="95">
        <v>390</v>
      </c>
      <c r="C287" s="89" t="s">
        <v>6</v>
      </c>
      <c r="D287" s="89" t="s">
        <v>21</v>
      </c>
      <c r="E287" s="89" t="s">
        <v>7</v>
      </c>
      <c r="F287" s="89" t="s">
        <v>7</v>
      </c>
      <c r="G287" s="88">
        <f>G288+G294</f>
        <v>2425.9209999999998</v>
      </c>
      <c r="H287" s="88">
        <f>H288+H294</f>
        <v>2454.0360000000001</v>
      </c>
    </row>
    <row r="288" spans="1:8" ht="75" x14ac:dyDescent="0.3">
      <c r="A288" s="85" t="s">
        <v>248</v>
      </c>
      <c r="B288" s="95">
        <v>390</v>
      </c>
      <c r="C288" s="91" t="s">
        <v>6</v>
      </c>
      <c r="D288" s="91" t="s">
        <v>21</v>
      </c>
      <c r="E288" s="89" t="s">
        <v>159</v>
      </c>
      <c r="F288" s="89"/>
      <c r="G288" s="88">
        <f t="shared" ref="G288:H290" si="20">G289</f>
        <v>357.5</v>
      </c>
      <c r="H288" s="88">
        <f t="shared" si="20"/>
        <v>371.29999999999995</v>
      </c>
    </row>
    <row r="289" spans="1:8" ht="37.5" x14ac:dyDescent="0.3">
      <c r="A289" s="85" t="s">
        <v>256</v>
      </c>
      <c r="B289" s="112">
        <v>390</v>
      </c>
      <c r="C289" s="91" t="s">
        <v>6</v>
      </c>
      <c r="D289" s="91" t="s">
        <v>21</v>
      </c>
      <c r="E289" s="91" t="s">
        <v>167</v>
      </c>
      <c r="F289" s="89"/>
      <c r="G289" s="88">
        <f t="shared" si="20"/>
        <v>357.5</v>
      </c>
      <c r="H289" s="88">
        <f t="shared" si="20"/>
        <v>371.29999999999995</v>
      </c>
    </row>
    <row r="290" spans="1:8" ht="187.5" x14ac:dyDescent="0.3">
      <c r="A290" s="120" t="s">
        <v>176</v>
      </c>
      <c r="B290" s="91" t="s">
        <v>212</v>
      </c>
      <c r="C290" s="91" t="s">
        <v>6</v>
      </c>
      <c r="D290" s="91" t="s">
        <v>21</v>
      </c>
      <c r="E290" s="91" t="s">
        <v>177</v>
      </c>
      <c r="F290" s="88" t="str">
        <f>F291</f>
        <v/>
      </c>
      <c r="G290" s="88">
        <f t="shared" si="20"/>
        <v>357.5</v>
      </c>
      <c r="H290" s="88">
        <f t="shared" si="20"/>
        <v>371.29999999999995</v>
      </c>
    </row>
    <row r="291" spans="1:8" ht="37.5" x14ac:dyDescent="0.3">
      <c r="A291" s="85" t="s">
        <v>81</v>
      </c>
      <c r="B291" s="95">
        <v>390</v>
      </c>
      <c r="C291" s="89" t="s">
        <v>6</v>
      </c>
      <c r="D291" s="89" t="s">
        <v>21</v>
      </c>
      <c r="E291" s="89" t="s">
        <v>90</v>
      </c>
      <c r="F291" s="89" t="s">
        <v>7</v>
      </c>
      <c r="G291" s="88">
        <f>G292+G293</f>
        <v>357.5</v>
      </c>
      <c r="H291" s="88">
        <f>H292+H293</f>
        <v>371.29999999999995</v>
      </c>
    </row>
    <row r="292" spans="1:8" ht="112.5" x14ac:dyDescent="0.3">
      <c r="A292" s="85" t="s">
        <v>10</v>
      </c>
      <c r="B292" s="95">
        <v>390</v>
      </c>
      <c r="C292" s="89" t="s">
        <v>6</v>
      </c>
      <c r="D292" s="89" t="s">
        <v>21</v>
      </c>
      <c r="E292" s="89" t="s">
        <v>90</v>
      </c>
      <c r="F292" s="89" t="s">
        <v>11</v>
      </c>
      <c r="G292" s="88">
        <v>347.6</v>
      </c>
      <c r="H292" s="88">
        <v>361.4</v>
      </c>
    </row>
    <row r="293" spans="1:8" ht="37.5" x14ac:dyDescent="0.3">
      <c r="A293" s="85" t="s">
        <v>15</v>
      </c>
      <c r="B293" s="95">
        <v>390</v>
      </c>
      <c r="C293" s="89" t="s">
        <v>6</v>
      </c>
      <c r="D293" s="89" t="s">
        <v>21</v>
      </c>
      <c r="E293" s="89" t="s">
        <v>90</v>
      </c>
      <c r="F293" s="89" t="s">
        <v>16</v>
      </c>
      <c r="G293" s="88">
        <v>9.9</v>
      </c>
      <c r="H293" s="88">
        <v>9.9</v>
      </c>
    </row>
    <row r="294" spans="1:8" x14ac:dyDescent="0.3">
      <c r="A294" s="85" t="s">
        <v>22</v>
      </c>
      <c r="B294" s="95">
        <v>390</v>
      </c>
      <c r="C294" s="89" t="s">
        <v>6</v>
      </c>
      <c r="D294" s="89" t="s">
        <v>21</v>
      </c>
      <c r="E294" s="89" t="s">
        <v>86</v>
      </c>
      <c r="F294" s="89" t="s">
        <v>7</v>
      </c>
      <c r="G294" s="88">
        <f>G295</f>
        <v>2068.4209999999998</v>
      </c>
      <c r="H294" s="88">
        <f>H295</f>
        <v>2082.7359999999999</v>
      </c>
    </row>
    <row r="295" spans="1:8" x14ac:dyDescent="0.3">
      <c r="A295" s="85" t="s">
        <v>14</v>
      </c>
      <c r="B295" s="95">
        <v>390</v>
      </c>
      <c r="C295" s="89" t="s">
        <v>6</v>
      </c>
      <c r="D295" s="89" t="s">
        <v>21</v>
      </c>
      <c r="E295" s="89" t="s">
        <v>88</v>
      </c>
      <c r="F295" s="89" t="s">
        <v>7</v>
      </c>
      <c r="G295" s="88">
        <f>G296+G297+G298</f>
        <v>2068.4209999999998</v>
      </c>
      <c r="H295" s="88">
        <f>H296+H297+H298</f>
        <v>2082.7359999999999</v>
      </c>
    </row>
    <row r="296" spans="1:8" ht="112.5" x14ac:dyDescent="0.3">
      <c r="A296" s="85" t="s">
        <v>10</v>
      </c>
      <c r="B296" s="95">
        <v>390</v>
      </c>
      <c r="C296" s="89" t="s">
        <v>6</v>
      </c>
      <c r="D296" s="89" t="s">
        <v>21</v>
      </c>
      <c r="E296" s="89" t="s">
        <v>88</v>
      </c>
      <c r="F296" s="89" t="s">
        <v>11</v>
      </c>
      <c r="G296" s="88">
        <v>1431.5060000000001</v>
      </c>
      <c r="H296" s="88">
        <v>1445.8209999999999</v>
      </c>
    </row>
    <row r="297" spans="1:8" ht="37.5" x14ac:dyDescent="0.3">
      <c r="A297" s="85" t="s">
        <v>15</v>
      </c>
      <c r="B297" s="95">
        <v>390</v>
      </c>
      <c r="C297" s="89" t="s">
        <v>6</v>
      </c>
      <c r="D297" s="89" t="s">
        <v>21</v>
      </c>
      <c r="E297" s="89" t="s">
        <v>88</v>
      </c>
      <c r="F297" s="89" t="s">
        <v>16</v>
      </c>
      <c r="G297" s="88">
        <v>625.71500000000003</v>
      </c>
      <c r="H297" s="88">
        <v>625.71500000000003</v>
      </c>
    </row>
    <row r="298" spans="1:8" x14ac:dyDescent="0.3">
      <c r="A298" s="85" t="s">
        <v>17</v>
      </c>
      <c r="B298" s="95">
        <v>390</v>
      </c>
      <c r="C298" s="89" t="s">
        <v>6</v>
      </c>
      <c r="D298" s="89" t="s">
        <v>21</v>
      </c>
      <c r="E298" s="89" t="s">
        <v>88</v>
      </c>
      <c r="F298" s="89" t="s">
        <v>18</v>
      </c>
      <c r="G298" s="88">
        <v>11.2</v>
      </c>
      <c r="H298" s="88">
        <v>11.2</v>
      </c>
    </row>
    <row r="299" spans="1:8" x14ac:dyDescent="0.3">
      <c r="A299" s="85" t="s">
        <v>29</v>
      </c>
      <c r="B299" s="95">
        <v>390</v>
      </c>
      <c r="C299" s="91" t="s">
        <v>6</v>
      </c>
      <c r="D299" s="89">
        <v>13</v>
      </c>
      <c r="E299" s="89"/>
      <c r="F299" s="89"/>
      <c r="G299" s="88">
        <f>G300</f>
        <v>2544.5710000000004</v>
      </c>
      <c r="H299" s="88">
        <f>H300</f>
        <v>2571.8240000000001</v>
      </c>
    </row>
    <row r="300" spans="1:8" x14ac:dyDescent="0.3">
      <c r="A300" s="85" t="s">
        <v>22</v>
      </c>
      <c r="B300" s="95">
        <v>390</v>
      </c>
      <c r="C300" s="89" t="s">
        <v>6</v>
      </c>
      <c r="D300" s="89">
        <v>13</v>
      </c>
      <c r="E300" s="89" t="s">
        <v>86</v>
      </c>
      <c r="F300" s="89"/>
      <c r="G300" s="88">
        <f>G301+G303+G306</f>
        <v>2544.5710000000004</v>
      </c>
      <c r="H300" s="88">
        <f>H301+H303+H306</f>
        <v>2571.8240000000001</v>
      </c>
    </row>
    <row r="301" spans="1:8" ht="37.5" x14ac:dyDescent="0.3">
      <c r="A301" s="85" t="s">
        <v>80</v>
      </c>
      <c r="B301" s="95">
        <v>390</v>
      </c>
      <c r="C301" s="89" t="s">
        <v>6</v>
      </c>
      <c r="D301" s="89">
        <v>13</v>
      </c>
      <c r="E301" s="89" t="s">
        <v>89</v>
      </c>
      <c r="F301" s="90" t="s">
        <v>7</v>
      </c>
      <c r="G301" s="88">
        <f>G302</f>
        <v>96.8</v>
      </c>
      <c r="H301" s="88">
        <f>H302</f>
        <v>96.8</v>
      </c>
    </row>
    <row r="302" spans="1:8" x14ac:dyDescent="0.3">
      <c r="A302" s="85" t="s">
        <v>17</v>
      </c>
      <c r="B302" s="95">
        <v>390</v>
      </c>
      <c r="C302" s="89" t="s">
        <v>6</v>
      </c>
      <c r="D302" s="89">
        <v>13</v>
      </c>
      <c r="E302" s="89" t="s">
        <v>89</v>
      </c>
      <c r="F302" s="89" t="s">
        <v>18</v>
      </c>
      <c r="G302" s="88">
        <v>96.8</v>
      </c>
      <c r="H302" s="88">
        <v>96.8</v>
      </c>
    </row>
    <row r="303" spans="1:8" x14ac:dyDescent="0.3">
      <c r="A303" s="85" t="s">
        <v>83</v>
      </c>
      <c r="B303" s="95">
        <v>390</v>
      </c>
      <c r="C303" s="89" t="s">
        <v>6</v>
      </c>
      <c r="D303" s="89" t="s">
        <v>30</v>
      </c>
      <c r="E303" s="89" t="s">
        <v>100</v>
      </c>
      <c r="F303" s="89"/>
      <c r="G303" s="88">
        <f>G305+G304</f>
        <v>2435.6210000000001</v>
      </c>
      <c r="H303" s="88">
        <f>H305+H304</f>
        <v>2462.8739999999998</v>
      </c>
    </row>
    <row r="304" spans="1:8" ht="37.5" x14ac:dyDescent="0.3">
      <c r="A304" s="85" t="s">
        <v>15</v>
      </c>
      <c r="B304" s="95">
        <v>390</v>
      </c>
      <c r="C304" s="89" t="s">
        <v>6</v>
      </c>
      <c r="D304" s="89" t="s">
        <v>30</v>
      </c>
      <c r="E304" s="89" t="s">
        <v>100</v>
      </c>
      <c r="F304" s="89">
        <v>200</v>
      </c>
      <c r="G304" s="88">
        <v>528.23900000000003</v>
      </c>
      <c r="H304" s="88">
        <v>536.56899999999996</v>
      </c>
    </row>
    <row r="305" spans="1:8" ht="56.25" x14ac:dyDescent="0.3">
      <c r="A305" s="85" t="s">
        <v>40</v>
      </c>
      <c r="B305" s="95">
        <v>390</v>
      </c>
      <c r="C305" s="89" t="s">
        <v>6</v>
      </c>
      <c r="D305" s="89" t="s">
        <v>30</v>
      </c>
      <c r="E305" s="89" t="s">
        <v>100</v>
      </c>
      <c r="F305" s="89">
        <v>600</v>
      </c>
      <c r="G305" s="88">
        <v>1907.3820000000001</v>
      </c>
      <c r="H305" s="88">
        <v>1926.3050000000001</v>
      </c>
    </row>
    <row r="306" spans="1:8" ht="37.5" x14ac:dyDescent="0.3">
      <c r="A306" s="85" t="s">
        <v>237</v>
      </c>
      <c r="B306" s="95">
        <v>390</v>
      </c>
      <c r="C306" s="89" t="s">
        <v>6</v>
      </c>
      <c r="D306" s="89" t="s">
        <v>30</v>
      </c>
      <c r="E306" s="89" t="s">
        <v>236</v>
      </c>
      <c r="F306" s="89"/>
      <c r="G306" s="88">
        <f>G307</f>
        <v>12.15</v>
      </c>
      <c r="H306" s="88">
        <f>H307</f>
        <v>12.15</v>
      </c>
    </row>
    <row r="307" spans="1:8" ht="37.5" x14ac:dyDescent="0.3">
      <c r="A307" s="85" t="s">
        <v>15</v>
      </c>
      <c r="B307" s="95">
        <v>390</v>
      </c>
      <c r="C307" s="89" t="s">
        <v>6</v>
      </c>
      <c r="D307" s="89" t="s">
        <v>30</v>
      </c>
      <c r="E307" s="89" t="s">
        <v>236</v>
      </c>
      <c r="F307" s="89">
        <v>200</v>
      </c>
      <c r="G307" s="88">
        <v>12.15</v>
      </c>
      <c r="H307" s="88">
        <v>12.15</v>
      </c>
    </row>
    <row r="308" spans="1:8" ht="19.5" x14ac:dyDescent="0.3">
      <c r="A308" s="85" t="s">
        <v>213</v>
      </c>
      <c r="B308" s="95">
        <v>390</v>
      </c>
      <c r="C308" s="89" t="s">
        <v>54</v>
      </c>
      <c r="D308" s="99"/>
      <c r="E308" s="99" t="s">
        <v>7</v>
      </c>
      <c r="F308" s="109" t="s">
        <v>7</v>
      </c>
      <c r="G308" s="88">
        <f>G309+G320+G349+G343++G335</f>
        <v>658051.8110000001</v>
      </c>
      <c r="H308" s="88">
        <f>H309+H320+H349+H343++H335</f>
        <v>661162.23900000006</v>
      </c>
    </row>
    <row r="309" spans="1:8" x14ac:dyDescent="0.3">
      <c r="A309" s="85" t="s">
        <v>39</v>
      </c>
      <c r="B309" s="95">
        <v>390</v>
      </c>
      <c r="C309" s="89" t="s">
        <v>54</v>
      </c>
      <c r="D309" s="89" t="s">
        <v>6</v>
      </c>
      <c r="E309" s="89" t="s">
        <v>7</v>
      </c>
      <c r="F309" s="96" t="s">
        <v>7</v>
      </c>
      <c r="G309" s="88">
        <f>G310</f>
        <v>216646.00200000001</v>
      </c>
      <c r="H309" s="88">
        <f>H310</f>
        <v>217920.62400000001</v>
      </c>
    </row>
    <row r="310" spans="1:8" ht="75" x14ac:dyDescent="0.3">
      <c r="A310" s="85" t="s">
        <v>248</v>
      </c>
      <c r="B310" s="95">
        <v>390</v>
      </c>
      <c r="C310" s="89" t="s">
        <v>54</v>
      </c>
      <c r="D310" s="89" t="s">
        <v>6</v>
      </c>
      <c r="E310" s="89" t="s">
        <v>159</v>
      </c>
      <c r="F310" s="96" t="s">
        <v>7</v>
      </c>
      <c r="G310" s="88">
        <f>G311</f>
        <v>216646.00200000001</v>
      </c>
      <c r="H310" s="88">
        <f>H311</f>
        <v>217920.62400000001</v>
      </c>
    </row>
    <row r="311" spans="1:8" ht="37.5" x14ac:dyDescent="0.3">
      <c r="A311" s="85" t="s">
        <v>257</v>
      </c>
      <c r="B311" s="95">
        <v>390</v>
      </c>
      <c r="C311" s="89" t="s">
        <v>54</v>
      </c>
      <c r="D311" s="89" t="s">
        <v>6</v>
      </c>
      <c r="E311" s="89" t="s">
        <v>160</v>
      </c>
      <c r="F311" s="96" t="s">
        <v>7</v>
      </c>
      <c r="G311" s="88">
        <f>G312+G315</f>
        <v>216646.00200000001</v>
      </c>
      <c r="H311" s="88">
        <f>H312+H315</f>
        <v>217920.62400000001</v>
      </c>
    </row>
    <row r="312" spans="1:8" ht="112.5" x14ac:dyDescent="0.3">
      <c r="A312" s="85" t="s">
        <v>161</v>
      </c>
      <c r="B312" s="95">
        <v>390</v>
      </c>
      <c r="C312" s="91" t="s">
        <v>54</v>
      </c>
      <c r="D312" s="91" t="s">
        <v>6</v>
      </c>
      <c r="E312" s="89" t="s">
        <v>162</v>
      </c>
      <c r="F312" s="96"/>
      <c r="G312" s="88">
        <f>G313</f>
        <v>88713.8</v>
      </c>
      <c r="H312" s="88">
        <f>H313</f>
        <v>88713.8</v>
      </c>
    </row>
    <row r="313" spans="1:8" ht="131.25" x14ac:dyDescent="0.3">
      <c r="A313" s="45" t="s">
        <v>331</v>
      </c>
      <c r="B313" s="95">
        <v>390</v>
      </c>
      <c r="C313" s="89" t="s">
        <v>54</v>
      </c>
      <c r="D313" s="89" t="s">
        <v>6</v>
      </c>
      <c r="E313" s="89" t="s">
        <v>179</v>
      </c>
      <c r="F313" s="96" t="s">
        <v>7</v>
      </c>
      <c r="G313" s="88">
        <f>G314</f>
        <v>88713.8</v>
      </c>
      <c r="H313" s="88">
        <f>H314</f>
        <v>88713.8</v>
      </c>
    </row>
    <row r="314" spans="1:8" ht="56.25" x14ac:dyDescent="0.3">
      <c r="A314" s="85" t="s">
        <v>40</v>
      </c>
      <c r="B314" s="95">
        <v>390</v>
      </c>
      <c r="C314" s="89" t="s">
        <v>54</v>
      </c>
      <c r="D314" s="89" t="s">
        <v>6</v>
      </c>
      <c r="E314" s="89" t="s">
        <v>179</v>
      </c>
      <c r="F314" s="89" t="s">
        <v>41</v>
      </c>
      <c r="G314" s="88">
        <v>88713.8</v>
      </c>
      <c r="H314" s="88">
        <v>88713.8</v>
      </c>
    </row>
    <row r="315" spans="1:8" ht="37.5" x14ac:dyDescent="0.3">
      <c r="A315" s="85" t="s">
        <v>163</v>
      </c>
      <c r="B315" s="95">
        <v>390</v>
      </c>
      <c r="C315" s="91" t="s">
        <v>54</v>
      </c>
      <c r="D315" s="91" t="s">
        <v>6</v>
      </c>
      <c r="E315" s="89" t="s">
        <v>164</v>
      </c>
      <c r="F315" s="89"/>
      <c r="G315" s="88">
        <f>G316</f>
        <v>127932.202</v>
      </c>
      <c r="H315" s="88">
        <f>H316</f>
        <v>129206.82399999999</v>
      </c>
    </row>
    <row r="316" spans="1:8" ht="37.5" x14ac:dyDescent="0.3">
      <c r="A316" s="85" t="s">
        <v>165</v>
      </c>
      <c r="B316" s="95">
        <v>390</v>
      </c>
      <c r="C316" s="91" t="s">
        <v>54</v>
      </c>
      <c r="D316" s="91" t="s">
        <v>6</v>
      </c>
      <c r="E316" s="89" t="s">
        <v>357</v>
      </c>
      <c r="F316" s="89"/>
      <c r="G316" s="88">
        <f>G317+G318</f>
        <v>127932.202</v>
      </c>
      <c r="H316" s="88">
        <f>H317+H318</f>
        <v>129206.82399999999</v>
      </c>
    </row>
    <row r="317" spans="1:8" ht="56.25" x14ac:dyDescent="0.3">
      <c r="A317" s="85" t="s">
        <v>40</v>
      </c>
      <c r="B317" s="95">
        <v>390</v>
      </c>
      <c r="C317" s="91" t="s">
        <v>54</v>
      </c>
      <c r="D317" s="91" t="s">
        <v>6</v>
      </c>
      <c r="E317" s="89" t="s">
        <v>357</v>
      </c>
      <c r="F317" s="89">
        <v>600</v>
      </c>
      <c r="G317" s="88">
        <v>127462.202</v>
      </c>
      <c r="H317" s="88">
        <v>128736.82399999999</v>
      </c>
    </row>
    <row r="318" spans="1:8" x14ac:dyDescent="0.3">
      <c r="A318" s="85" t="s">
        <v>55</v>
      </c>
      <c r="B318" s="95">
        <v>390</v>
      </c>
      <c r="C318" s="91" t="s">
        <v>54</v>
      </c>
      <c r="D318" s="91" t="s">
        <v>6</v>
      </c>
      <c r="E318" s="89" t="s">
        <v>166</v>
      </c>
      <c r="F318" s="96"/>
      <c r="G318" s="88">
        <f>G319</f>
        <v>470</v>
      </c>
      <c r="H318" s="88">
        <f>H319</f>
        <v>470</v>
      </c>
    </row>
    <row r="319" spans="1:8" ht="56.25" x14ac:dyDescent="0.3">
      <c r="A319" s="85" t="s">
        <v>40</v>
      </c>
      <c r="B319" s="95">
        <v>390</v>
      </c>
      <c r="C319" s="89" t="s">
        <v>54</v>
      </c>
      <c r="D319" s="89" t="s">
        <v>6</v>
      </c>
      <c r="E319" s="89" t="s">
        <v>166</v>
      </c>
      <c r="F319" s="89" t="s">
        <v>41</v>
      </c>
      <c r="G319" s="88">
        <v>470</v>
      </c>
      <c r="H319" s="88">
        <v>470</v>
      </c>
    </row>
    <row r="320" spans="1:8" x14ac:dyDescent="0.3">
      <c r="A320" s="85" t="s">
        <v>42</v>
      </c>
      <c r="B320" s="95">
        <v>390</v>
      </c>
      <c r="C320" s="89" t="s">
        <v>54</v>
      </c>
      <c r="D320" s="89" t="s">
        <v>9</v>
      </c>
      <c r="E320" s="96" t="s">
        <v>7</v>
      </c>
      <c r="F320" s="96"/>
      <c r="G320" s="88">
        <f>G321</f>
        <v>417333.09899999999</v>
      </c>
      <c r="H320" s="88">
        <f>H321</f>
        <v>419019.05700000003</v>
      </c>
    </row>
    <row r="321" spans="1:8" ht="75" x14ac:dyDescent="0.3">
      <c r="A321" s="85" t="s">
        <v>248</v>
      </c>
      <c r="B321" s="95">
        <v>390</v>
      </c>
      <c r="C321" s="89" t="s">
        <v>54</v>
      </c>
      <c r="D321" s="89" t="s">
        <v>9</v>
      </c>
      <c r="E321" s="89" t="s">
        <v>159</v>
      </c>
      <c r="F321" s="96" t="s">
        <v>7</v>
      </c>
      <c r="G321" s="88">
        <f>G322</f>
        <v>417333.09899999999</v>
      </c>
      <c r="H321" s="88">
        <f>H322</f>
        <v>419019.05700000003</v>
      </c>
    </row>
    <row r="322" spans="1:8" ht="37.5" x14ac:dyDescent="0.3">
      <c r="A322" s="85" t="s">
        <v>256</v>
      </c>
      <c r="B322" s="95">
        <v>390</v>
      </c>
      <c r="C322" s="89" t="s">
        <v>54</v>
      </c>
      <c r="D322" s="89" t="s">
        <v>9</v>
      </c>
      <c r="E322" s="89" t="s">
        <v>167</v>
      </c>
      <c r="F322" s="89"/>
      <c r="G322" s="88">
        <f>G323+G332</f>
        <v>417333.09899999999</v>
      </c>
      <c r="H322" s="88">
        <f>H323+H332</f>
        <v>419019.05700000003</v>
      </c>
    </row>
    <row r="323" spans="1:8" ht="37.5" x14ac:dyDescent="0.3">
      <c r="A323" s="85" t="s">
        <v>168</v>
      </c>
      <c r="B323" s="95">
        <v>390</v>
      </c>
      <c r="C323" s="89" t="s">
        <v>54</v>
      </c>
      <c r="D323" s="89" t="s">
        <v>9</v>
      </c>
      <c r="E323" s="89" t="s">
        <v>169</v>
      </c>
      <c r="F323" s="89"/>
      <c r="G323" s="88">
        <f>G324+G328</f>
        <v>242096.89899999998</v>
      </c>
      <c r="H323" s="88">
        <f>H324+H328</f>
        <v>243782.85699999999</v>
      </c>
    </row>
    <row r="324" spans="1:8" ht="56.25" x14ac:dyDescent="0.3">
      <c r="A324" s="85" t="s">
        <v>172</v>
      </c>
      <c r="B324" s="95">
        <v>390</v>
      </c>
      <c r="C324" s="91" t="s">
        <v>54</v>
      </c>
      <c r="D324" s="91" t="s">
        <v>9</v>
      </c>
      <c r="E324" s="91" t="s">
        <v>170</v>
      </c>
      <c r="F324" s="89"/>
      <c r="G324" s="88">
        <f>G325+G326</f>
        <v>242054.84899999999</v>
      </c>
      <c r="H324" s="88">
        <f>H325+H326</f>
        <v>243740.807</v>
      </c>
    </row>
    <row r="325" spans="1:8" ht="56.25" x14ac:dyDescent="0.3">
      <c r="A325" s="85" t="s">
        <v>40</v>
      </c>
      <c r="B325" s="95">
        <v>390</v>
      </c>
      <c r="C325" s="91" t="s">
        <v>54</v>
      </c>
      <c r="D325" s="91" t="s">
        <v>9</v>
      </c>
      <c r="E325" s="91" t="s">
        <v>358</v>
      </c>
      <c r="F325" s="89">
        <v>600</v>
      </c>
      <c r="G325" s="88">
        <f>218473.177+22631.552</f>
        <v>241104.72899999999</v>
      </c>
      <c r="H325" s="88">
        <f>219932.82+22857.867</f>
        <v>242790.68700000001</v>
      </c>
    </row>
    <row r="326" spans="1:8" x14ac:dyDescent="0.3">
      <c r="A326" s="85" t="s">
        <v>55</v>
      </c>
      <c r="B326" s="95">
        <v>390</v>
      </c>
      <c r="C326" s="91" t="s">
        <v>54</v>
      </c>
      <c r="D326" s="91" t="s">
        <v>9</v>
      </c>
      <c r="E326" s="91" t="s">
        <v>171</v>
      </c>
      <c r="F326" s="89"/>
      <c r="G326" s="88">
        <f>G327</f>
        <v>950.12</v>
      </c>
      <c r="H326" s="88">
        <f>H327</f>
        <v>950.12</v>
      </c>
    </row>
    <row r="327" spans="1:8" ht="56.25" x14ac:dyDescent="0.3">
      <c r="A327" s="85" t="s">
        <v>40</v>
      </c>
      <c r="B327" s="95">
        <v>390</v>
      </c>
      <c r="C327" s="91" t="s">
        <v>54</v>
      </c>
      <c r="D327" s="91" t="s">
        <v>9</v>
      </c>
      <c r="E327" s="91" t="s">
        <v>171</v>
      </c>
      <c r="F327" s="89">
        <v>600</v>
      </c>
      <c r="G327" s="88">
        <v>950.12</v>
      </c>
      <c r="H327" s="88">
        <v>950.12</v>
      </c>
    </row>
    <row r="328" spans="1:8" ht="37.5" x14ac:dyDescent="0.3">
      <c r="A328" s="85" t="s">
        <v>175</v>
      </c>
      <c r="B328" s="95">
        <v>390</v>
      </c>
      <c r="C328" s="91" t="s">
        <v>54</v>
      </c>
      <c r="D328" s="91" t="s">
        <v>9</v>
      </c>
      <c r="E328" s="91" t="s">
        <v>173</v>
      </c>
      <c r="F328" s="89"/>
      <c r="G328" s="88">
        <f>G329+G330</f>
        <v>42.05</v>
      </c>
      <c r="H328" s="88">
        <f>H329+H330</f>
        <v>42.05</v>
      </c>
    </row>
    <row r="329" spans="1:8" ht="56.25" hidden="1" x14ac:dyDescent="0.3">
      <c r="A329" s="85" t="s">
        <v>40</v>
      </c>
      <c r="B329" s="95">
        <v>390</v>
      </c>
      <c r="C329" s="91" t="s">
        <v>54</v>
      </c>
      <c r="D329" s="91" t="s">
        <v>9</v>
      </c>
      <c r="E329" s="91" t="s">
        <v>173</v>
      </c>
      <c r="F329" s="89">
        <v>600</v>
      </c>
      <c r="G329" s="88"/>
      <c r="H329" s="88"/>
    </row>
    <row r="330" spans="1:8" x14ac:dyDescent="0.3">
      <c r="A330" s="85" t="s">
        <v>55</v>
      </c>
      <c r="B330" s="95">
        <v>390</v>
      </c>
      <c r="C330" s="91" t="s">
        <v>54</v>
      </c>
      <c r="D330" s="91" t="s">
        <v>9</v>
      </c>
      <c r="E330" s="91" t="s">
        <v>174</v>
      </c>
      <c r="F330" s="89"/>
      <c r="G330" s="88">
        <f>G331</f>
        <v>42.05</v>
      </c>
      <c r="H330" s="88">
        <f>H331</f>
        <v>42.05</v>
      </c>
    </row>
    <row r="331" spans="1:8" ht="56.25" x14ac:dyDescent="0.3">
      <c r="A331" s="85" t="s">
        <v>40</v>
      </c>
      <c r="B331" s="95">
        <v>390</v>
      </c>
      <c r="C331" s="91" t="s">
        <v>54</v>
      </c>
      <c r="D331" s="91" t="s">
        <v>9</v>
      </c>
      <c r="E331" s="91" t="s">
        <v>174</v>
      </c>
      <c r="F331" s="89">
        <v>600</v>
      </c>
      <c r="G331" s="88">
        <v>42.05</v>
      </c>
      <c r="H331" s="88">
        <v>42.05</v>
      </c>
    </row>
    <row r="332" spans="1:8" ht="187.5" x14ac:dyDescent="0.3">
      <c r="A332" s="120" t="s">
        <v>176</v>
      </c>
      <c r="B332" s="95">
        <v>390</v>
      </c>
      <c r="C332" s="91" t="s">
        <v>54</v>
      </c>
      <c r="D332" s="91" t="s">
        <v>9</v>
      </c>
      <c r="E332" s="91" t="s">
        <v>177</v>
      </c>
      <c r="F332" s="91"/>
      <c r="G332" s="88">
        <f>G333</f>
        <v>175236.2</v>
      </c>
      <c r="H332" s="88">
        <f>H333</f>
        <v>175236.2</v>
      </c>
    </row>
    <row r="333" spans="1:8" ht="187.5" x14ac:dyDescent="0.3">
      <c r="A333" s="72" t="s">
        <v>330</v>
      </c>
      <c r="B333" s="95">
        <v>390</v>
      </c>
      <c r="C333" s="91" t="s">
        <v>54</v>
      </c>
      <c r="D333" s="91" t="s">
        <v>9</v>
      </c>
      <c r="E333" s="91" t="s">
        <v>178</v>
      </c>
      <c r="F333" s="89" t="s">
        <v>7</v>
      </c>
      <c r="G333" s="88">
        <f>G334</f>
        <v>175236.2</v>
      </c>
      <c r="H333" s="88">
        <f>H334</f>
        <v>175236.2</v>
      </c>
    </row>
    <row r="334" spans="1:8" ht="56.25" x14ac:dyDescent="0.3">
      <c r="A334" s="85" t="s">
        <v>40</v>
      </c>
      <c r="B334" s="95">
        <v>390</v>
      </c>
      <c r="C334" s="89" t="s">
        <v>54</v>
      </c>
      <c r="D334" s="89" t="s">
        <v>9</v>
      </c>
      <c r="E334" s="91" t="s">
        <v>178</v>
      </c>
      <c r="F334" s="89" t="s">
        <v>41</v>
      </c>
      <c r="G334" s="88">
        <v>175236.2</v>
      </c>
      <c r="H334" s="88">
        <v>175236.2</v>
      </c>
    </row>
    <row r="335" spans="1:8" x14ac:dyDescent="0.3">
      <c r="A335" s="85" t="s">
        <v>287</v>
      </c>
      <c r="B335" s="95">
        <v>390</v>
      </c>
      <c r="C335" s="89" t="s">
        <v>54</v>
      </c>
      <c r="D335" s="91" t="s">
        <v>13</v>
      </c>
      <c r="E335" s="89"/>
      <c r="F335" s="89"/>
      <c r="G335" s="88">
        <f t="shared" ref="G335:H338" si="21">G336</f>
        <v>14496.544999999998</v>
      </c>
      <c r="H335" s="88">
        <f t="shared" si="21"/>
        <v>14641.357999999998</v>
      </c>
    </row>
    <row r="336" spans="1:8" ht="75" x14ac:dyDescent="0.3">
      <c r="A336" s="85" t="s">
        <v>248</v>
      </c>
      <c r="B336" s="95">
        <v>390</v>
      </c>
      <c r="C336" s="89" t="s">
        <v>54</v>
      </c>
      <c r="D336" s="91" t="s">
        <v>13</v>
      </c>
      <c r="E336" s="89" t="s">
        <v>159</v>
      </c>
      <c r="F336" s="89"/>
      <c r="G336" s="88">
        <f t="shared" si="21"/>
        <v>14496.544999999998</v>
      </c>
      <c r="H336" s="88">
        <f t="shared" si="21"/>
        <v>14641.357999999998</v>
      </c>
    </row>
    <row r="337" spans="1:8" ht="56.25" x14ac:dyDescent="0.3">
      <c r="A337" s="85" t="s">
        <v>249</v>
      </c>
      <c r="B337" s="95">
        <v>390</v>
      </c>
      <c r="C337" s="91" t="s">
        <v>54</v>
      </c>
      <c r="D337" s="91" t="s">
        <v>13</v>
      </c>
      <c r="E337" s="91" t="s">
        <v>181</v>
      </c>
      <c r="F337" s="89"/>
      <c r="G337" s="88">
        <f t="shared" si="21"/>
        <v>14496.544999999998</v>
      </c>
      <c r="H337" s="88">
        <f t="shared" si="21"/>
        <v>14641.357999999998</v>
      </c>
    </row>
    <row r="338" spans="1:8" ht="56.25" x14ac:dyDescent="0.3">
      <c r="A338" s="85" t="s">
        <v>182</v>
      </c>
      <c r="B338" s="95">
        <v>390</v>
      </c>
      <c r="C338" s="91" t="s">
        <v>54</v>
      </c>
      <c r="D338" s="91" t="s">
        <v>13</v>
      </c>
      <c r="E338" s="91" t="s">
        <v>183</v>
      </c>
      <c r="F338" s="89"/>
      <c r="G338" s="88">
        <f t="shared" si="21"/>
        <v>14496.544999999998</v>
      </c>
      <c r="H338" s="88">
        <f t="shared" si="21"/>
        <v>14641.357999999998</v>
      </c>
    </row>
    <row r="339" spans="1:8" ht="93.75" x14ac:dyDescent="0.3">
      <c r="A339" s="85" t="s">
        <v>184</v>
      </c>
      <c r="B339" s="95">
        <v>390</v>
      </c>
      <c r="C339" s="91" t="s">
        <v>54</v>
      </c>
      <c r="D339" s="91" t="s">
        <v>13</v>
      </c>
      <c r="E339" s="91" t="s">
        <v>359</v>
      </c>
      <c r="F339" s="89"/>
      <c r="G339" s="88">
        <f>G340+G341</f>
        <v>14496.544999999998</v>
      </c>
      <c r="H339" s="88">
        <f>H340+H341</f>
        <v>14641.357999999998</v>
      </c>
    </row>
    <row r="340" spans="1:8" ht="56.25" x14ac:dyDescent="0.3">
      <c r="A340" s="85" t="s">
        <v>40</v>
      </c>
      <c r="B340" s="95">
        <v>390</v>
      </c>
      <c r="C340" s="91" t="s">
        <v>54</v>
      </c>
      <c r="D340" s="91" t="s">
        <v>13</v>
      </c>
      <c r="E340" s="91" t="s">
        <v>359</v>
      </c>
      <c r="F340" s="89">
        <v>600</v>
      </c>
      <c r="G340" s="88">
        <v>14481.343999999999</v>
      </c>
      <c r="H340" s="88">
        <v>14626.156999999999</v>
      </c>
    </row>
    <row r="341" spans="1:8" x14ac:dyDescent="0.3">
      <c r="A341" s="85" t="s">
        <v>55</v>
      </c>
      <c r="B341" s="95">
        <v>390</v>
      </c>
      <c r="C341" s="91" t="s">
        <v>54</v>
      </c>
      <c r="D341" s="91" t="s">
        <v>13</v>
      </c>
      <c r="E341" s="91" t="s">
        <v>185</v>
      </c>
      <c r="F341" s="89"/>
      <c r="G341" s="88">
        <f>G342</f>
        <v>15.201000000000001</v>
      </c>
      <c r="H341" s="88">
        <f>H342</f>
        <v>15.201000000000001</v>
      </c>
    </row>
    <row r="342" spans="1:8" ht="56.25" x14ac:dyDescent="0.3">
      <c r="A342" s="85" t="s">
        <v>40</v>
      </c>
      <c r="B342" s="95">
        <v>390</v>
      </c>
      <c r="C342" s="91" t="s">
        <v>54</v>
      </c>
      <c r="D342" s="91" t="s">
        <v>13</v>
      </c>
      <c r="E342" s="91" t="s">
        <v>185</v>
      </c>
      <c r="F342" s="89">
        <v>600</v>
      </c>
      <c r="G342" s="88">
        <v>15.201000000000001</v>
      </c>
      <c r="H342" s="88">
        <v>15.201000000000001</v>
      </c>
    </row>
    <row r="343" spans="1:8" ht="37.5" x14ac:dyDescent="0.3">
      <c r="A343" s="85" t="s">
        <v>43</v>
      </c>
      <c r="B343" s="95">
        <v>390</v>
      </c>
      <c r="C343" s="89" t="s">
        <v>54</v>
      </c>
      <c r="D343" s="89" t="s">
        <v>54</v>
      </c>
      <c r="E343" s="91"/>
      <c r="F343" s="89"/>
      <c r="G343" s="88">
        <f t="shared" ref="G343:H347" si="22">G344</f>
        <v>284.76499999999999</v>
      </c>
      <c r="H343" s="88">
        <f t="shared" si="22"/>
        <v>287.60000000000002</v>
      </c>
    </row>
    <row r="344" spans="1:8" ht="93.75" x14ac:dyDescent="0.3">
      <c r="A344" s="85" t="s">
        <v>250</v>
      </c>
      <c r="B344" s="95">
        <v>390</v>
      </c>
      <c r="C344" s="91" t="s">
        <v>54</v>
      </c>
      <c r="D344" s="91" t="s">
        <v>54</v>
      </c>
      <c r="E344" s="91" t="s">
        <v>93</v>
      </c>
      <c r="F344" s="89"/>
      <c r="G344" s="88">
        <f t="shared" si="22"/>
        <v>284.76499999999999</v>
      </c>
      <c r="H344" s="88">
        <f t="shared" si="22"/>
        <v>287.60000000000002</v>
      </c>
    </row>
    <row r="345" spans="1:8" ht="37.5" x14ac:dyDescent="0.3">
      <c r="A345" s="85" t="s">
        <v>291</v>
      </c>
      <c r="B345" s="95">
        <v>390</v>
      </c>
      <c r="C345" s="91" t="s">
        <v>54</v>
      </c>
      <c r="D345" s="91" t="s">
        <v>54</v>
      </c>
      <c r="E345" s="91" t="s">
        <v>199</v>
      </c>
      <c r="F345" s="89"/>
      <c r="G345" s="88">
        <f t="shared" si="22"/>
        <v>284.76499999999999</v>
      </c>
      <c r="H345" s="88">
        <f t="shared" si="22"/>
        <v>287.60000000000002</v>
      </c>
    </row>
    <row r="346" spans="1:8" ht="56.25" x14ac:dyDescent="0.3">
      <c r="A346" s="85" t="s">
        <v>198</v>
      </c>
      <c r="B346" s="95">
        <v>390</v>
      </c>
      <c r="C346" s="91" t="s">
        <v>54</v>
      </c>
      <c r="D346" s="91" t="s">
        <v>54</v>
      </c>
      <c r="E346" s="91" t="s">
        <v>200</v>
      </c>
      <c r="F346" s="89"/>
      <c r="G346" s="88">
        <f t="shared" si="22"/>
        <v>284.76499999999999</v>
      </c>
      <c r="H346" s="88">
        <f t="shared" si="22"/>
        <v>287.60000000000002</v>
      </c>
    </row>
    <row r="347" spans="1:8" ht="37.5" x14ac:dyDescent="0.3">
      <c r="A347" s="85" t="s">
        <v>202</v>
      </c>
      <c r="B347" s="95">
        <v>390</v>
      </c>
      <c r="C347" s="91" t="s">
        <v>54</v>
      </c>
      <c r="D347" s="91" t="s">
        <v>54</v>
      </c>
      <c r="E347" s="91" t="s">
        <v>201</v>
      </c>
      <c r="F347" s="89"/>
      <c r="G347" s="88">
        <f t="shared" si="22"/>
        <v>284.76499999999999</v>
      </c>
      <c r="H347" s="88">
        <f t="shared" si="22"/>
        <v>287.60000000000002</v>
      </c>
    </row>
    <row r="348" spans="1:8" ht="56.25" x14ac:dyDescent="0.3">
      <c r="A348" s="85" t="s">
        <v>64</v>
      </c>
      <c r="B348" s="95">
        <v>390</v>
      </c>
      <c r="C348" s="91" t="s">
        <v>54</v>
      </c>
      <c r="D348" s="91" t="s">
        <v>54</v>
      </c>
      <c r="E348" s="91" t="s">
        <v>201</v>
      </c>
      <c r="F348" s="89">
        <v>600</v>
      </c>
      <c r="G348" s="88">
        <v>284.76499999999999</v>
      </c>
      <c r="H348" s="88">
        <v>287.60000000000002</v>
      </c>
    </row>
    <row r="349" spans="1:8" x14ac:dyDescent="0.3">
      <c r="A349" s="85" t="s">
        <v>44</v>
      </c>
      <c r="B349" s="95">
        <v>390</v>
      </c>
      <c r="C349" s="89" t="s">
        <v>54</v>
      </c>
      <c r="D349" s="89" t="s">
        <v>51</v>
      </c>
      <c r="E349" s="96" t="s">
        <v>7</v>
      </c>
      <c r="F349" s="96" t="s">
        <v>7</v>
      </c>
      <c r="G349" s="88">
        <f>G350+G367+G371+G375</f>
        <v>9291.4</v>
      </c>
      <c r="H349" s="88">
        <f>H350+H367+H371+H375</f>
        <v>9293.6</v>
      </c>
    </row>
    <row r="350" spans="1:8" ht="75" x14ac:dyDescent="0.3">
      <c r="A350" s="85" t="s">
        <v>248</v>
      </c>
      <c r="B350" s="95">
        <v>390</v>
      </c>
      <c r="C350" s="91" t="s">
        <v>54</v>
      </c>
      <c r="D350" s="91" t="s">
        <v>51</v>
      </c>
      <c r="E350" s="91" t="s">
        <v>159</v>
      </c>
      <c r="F350" s="96"/>
      <c r="G350" s="88">
        <f>G351+G355+G364</f>
        <v>7901.2</v>
      </c>
      <c r="H350" s="88">
        <f>H351+H355+H364</f>
        <v>7903.4</v>
      </c>
    </row>
    <row r="351" spans="1:8" ht="37.5" x14ac:dyDescent="0.3">
      <c r="A351" s="85" t="s">
        <v>257</v>
      </c>
      <c r="B351" s="95">
        <v>390</v>
      </c>
      <c r="C351" s="89" t="s">
        <v>54</v>
      </c>
      <c r="D351" s="91" t="s">
        <v>51</v>
      </c>
      <c r="E351" s="89" t="s">
        <v>160</v>
      </c>
      <c r="F351" s="96"/>
      <c r="G351" s="88">
        <f t="shared" ref="G351:H353" si="23">G352</f>
        <v>50</v>
      </c>
      <c r="H351" s="88">
        <f t="shared" si="23"/>
        <v>50</v>
      </c>
    </row>
    <row r="352" spans="1:8" ht="75" x14ac:dyDescent="0.3">
      <c r="A352" s="85" t="s">
        <v>204</v>
      </c>
      <c r="B352" s="95">
        <v>390</v>
      </c>
      <c r="C352" s="91" t="s">
        <v>54</v>
      </c>
      <c r="D352" s="91" t="s">
        <v>51</v>
      </c>
      <c r="E352" s="91" t="s">
        <v>272</v>
      </c>
      <c r="F352" s="89"/>
      <c r="G352" s="88">
        <f t="shared" si="23"/>
        <v>50</v>
      </c>
      <c r="H352" s="88">
        <f t="shared" si="23"/>
        <v>50</v>
      </c>
    </row>
    <row r="353" spans="1:8" ht="37.5" x14ac:dyDescent="0.3">
      <c r="A353" s="85" t="s">
        <v>65</v>
      </c>
      <c r="B353" s="95">
        <v>390</v>
      </c>
      <c r="C353" s="91" t="s">
        <v>54</v>
      </c>
      <c r="D353" s="91" t="s">
        <v>51</v>
      </c>
      <c r="E353" s="91" t="s">
        <v>353</v>
      </c>
      <c r="F353" s="89"/>
      <c r="G353" s="88">
        <f t="shared" si="23"/>
        <v>50</v>
      </c>
      <c r="H353" s="88">
        <f t="shared" si="23"/>
        <v>50</v>
      </c>
    </row>
    <row r="354" spans="1:8" ht="37.5" x14ac:dyDescent="0.3">
      <c r="A354" s="85" t="s">
        <v>15</v>
      </c>
      <c r="B354" s="95">
        <v>390</v>
      </c>
      <c r="C354" s="91" t="s">
        <v>54</v>
      </c>
      <c r="D354" s="91" t="s">
        <v>51</v>
      </c>
      <c r="E354" s="91" t="s">
        <v>353</v>
      </c>
      <c r="F354" s="89">
        <v>200</v>
      </c>
      <c r="G354" s="88">
        <v>50</v>
      </c>
      <c r="H354" s="88">
        <v>50</v>
      </c>
    </row>
    <row r="355" spans="1:8" ht="37.5" x14ac:dyDescent="0.3">
      <c r="A355" s="85" t="s">
        <v>258</v>
      </c>
      <c r="B355" s="95">
        <v>390</v>
      </c>
      <c r="C355" s="91" t="s">
        <v>54</v>
      </c>
      <c r="D355" s="91" t="s">
        <v>51</v>
      </c>
      <c r="E355" s="91" t="s">
        <v>167</v>
      </c>
      <c r="F355" s="96"/>
      <c r="G355" s="88">
        <f>G356+G361</f>
        <v>7751.2</v>
      </c>
      <c r="H355" s="88">
        <f>H356+H361</f>
        <v>7753.4</v>
      </c>
    </row>
    <row r="356" spans="1:8" ht="198" customHeight="1" x14ac:dyDescent="0.3">
      <c r="A356" s="120" t="s">
        <v>176</v>
      </c>
      <c r="B356" s="95">
        <v>390</v>
      </c>
      <c r="C356" s="91" t="s">
        <v>54</v>
      </c>
      <c r="D356" s="91" t="s">
        <v>51</v>
      </c>
      <c r="E356" s="91" t="s">
        <v>177</v>
      </c>
      <c r="F356" s="96"/>
      <c r="G356" s="88">
        <f>G357</f>
        <v>4601.2</v>
      </c>
      <c r="H356" s="88">
        <f>H357</f>
        <v>4603.3999999999996</v>
      </c>
    </row>
    <row r="357" spans="1:8" ht="75" x14ac:dyDescent="0.3">
      <c r="A357" s="85" t="s">
        <v>332</v>
      </c>
      <c r="B357" s="95">
        <v>390</v>
      </c>
      <c r="C357" s="91" t="s">
        <v>54</v>
      </c>
      <c r="D357" s="91" t="s">
        <v>51</v>
      </c>
      <c r="E357" s="91" t="s">
        <v>192</v>
      </c>
      <c r="F357" s="96"/>
      <c r="G357" s="88">
        <f>G358+G359</f>
        <v>4601.2</v>
      </c>
      <c r="H357" s="88">
        <f>H358+H359</f>
        <v>4603.3999999999996</v>
      </c>
    </row>
    <row r="358" spans="1:8" ht="112.5" x14ac:dyDescent="0.3">
      <c r="A358" s="85" t="s">
        <v>10</v>
      </c>
      <c r="B358" s="95">
        <v>390</v>
      </c>
      <c r="C358" s="91" t="s">
        <v>54</v>
      </c>
      <c r="D358" s="91" t="s">
        <v>51</v>
      </c>
      <c r="E358" s="91" t="s">
        <v>192</v>
      </c>
      <c r="F358" s="89">
        <v>100</v>
      </c>
      <c r="G358" s="88">
        <v>4538</v>
      </c>
      <c r="H358" s="88">
        <v>4540.2</v>
      </c>
    </row>
    <row r="359" spans="1:8" ht="37.5" x14ac:dyDescent="0.3">
      <c r="A359" s="85" t="s">
        <v>15</v>
      </c>
      <c r="B359" s="95">
        <v>390</v>
      </c>
      <c r="C359" s="91" t="s">
        <v>54</v>
      </c>
      <c r="D359" s="91" t="s">
        <v>51</v>
      </c>
      <c r="E359" s="91" t="s">
        <v>192</v>
      </c>
      <c r="F359" s="89">
        <v>200</v>
      </c>
      <c r="G359" s="88">
        <v>63.2</v>
      </c>
      <c r="H359" s="88">
        <v>63.2</v>
      </c>
    </row>
    <row r="360" spans="1:8" ht="75" x14ac:dyDescent="0.3">
      <c r="A360" s="85" t="s">
        <v>203</v>
      </c>
      <c r="B360" s="95">
        <v>390</v>
      </c>
      <c r="C360" s="91" t="s">
        <v>54</v>
      </c>
      <c r="D360" s="91" t="s">
        <v>51</v>
      </c>
      <c r="E360" s="91" t="s">
        <v>180</v>
      </c>
      <c r="F360" s="89"/>
      <c r="G360" s="88">
        <f>G361</f>
        <v>3150</v>
      </c>
      <c r="H360" s="88">
        <f>H361</f>
        <v>3150</v>
      </c>
    </row>
    <row r="361" spans="1:8" ht="37.5" x14ac:dyDescent="0.3">
      <c r="A361" s="85" t="s">
        <v>65</v>
      </c>
      <c r="B361" s="95">
        <v>390</v>
      </c>
      <c r="C361" s="91" t="s">
        <v>54</v>
      </c>
      <c r="D361" s="91" t="s">
        <v>51</v>
      </c>
      <c r="E361" s="91" t="s">
        <v>354</v>
      </c>
      <c r="F361" s="89"/>
      <c r="G361" s="88">
        <f>G362</f>
        <v>3150</v>
      </c>
      <c r="H361" s="88">
        <f>H362</f>
        <v>3150</v>
      </c>
    </row>
    <row r="362" spans="1:8" ht="37.5" x14ac:dyDescent="0.3">
      <c r="A362" s="85" t="s">
        <v>15</v>
      </c>
      <c r="B362" s="95">
        <v>390</v>
      </c>
      <c r="C362" s="91" t="s">
        <v>54</v>
      </c>
      <c r="D362" s="91" t="s">
        <v>51</v>
      </c>
      <c r="E362" s="91" t="s">
        <v>354</v>
      </c>
      <c r="F362" s="89">
        <v>200</v>
      </c>
      <c r="G362" s="88">
        <v>3150</v>
      </c>
      <c r="H362" s="88">
        <v>3150</v>
      </c>
    </row>
    <row r="363" spans="1:8" ht="56.25" x14ac:dyDescent="0.3">
      <c r="A363" s="85" t="s">
        <v>259</v>
      </c>
      <c r="B363" s="95">
        <v>390</v>
      </c>
      <c r="C363" s="91" t="s">
        <v>54</v>
      </c>
      <c r="D363" s="91" t="s">
        <v>51</v>
      </c>
      <c r="E363" s="91" t="s">
        <v>181</v>
      </c>
      <c r="F363" s="89"/>
      <c r="G363" s="88">
        <f t="shared" ref="G363:H365" si="24">G364</f>
        <v>100</v>
      </c>
      <c r="H363" s="88">
        <f t="shared" si="24"/>
        <v>100</v>
      </c>
    </row>
    <row r="364" spans="1:8" ht="75" x14ac:dyDescent="0.3">
      <c r="A364" s="85" t="s">
        <v>205</v>
      </c>
      <c r="B364" s="95">
        <v>390</v>
      </c>
      <c r="C364" s="91" t="s">
        <v>54</v>
      </c>
      <c r="D364" s="91" t="s">
        <v>51</v>
      </c>
      <c r="E364" s="91" t="s">
        <v>191</v>
      </c>
      <c r="F364" s="89"/>
      <c r="G364" s="88">
        <f t="shared" si="24"/>
        <v>100</v>
      </c>
      <c r="H364" s="88">
        <f t="shared" si="24"/>
        <v>100</v>
      </c>
    </row>
    <row r="365" spans="1:8" ht="37.5" x14ac:dyDescent="0.3">
      <c r="A365" s="85" t="s">
        <v>65</v>
      </c>
      <c r="B365" s="95">
        <v>390</v>
      </c>
      <c r="C365" s="91" t="s">
        <v>54</v>
      </c>
      <c r="D365" s="91" t="s">
        <v>51</v>
      </c>
      <c r="E365" s="91" t="s">
        <v>355</v>
      </c>
      <c r="F365" s="89"/>
      <c r="G365" s="88">
        <f t="shared" si="24"/>
        <v>100</v>
      </c>
      <c r="H365" s="88">
        <f t="shared" si="24"/>
        <v>100</v>
      </c>
    </row>
    <row r="366" spans="1:8" ht="37.5" x14ac:dyDescent="0.3">
      <c r="A366" s="85" t="s">
        <v>15</v>
      </c>
      <c r="B366" s="95">
        <v>390</v>
      </c>
      <c r="C366" s="91" t="s">
        <v>54</v>
      </c>
      <c r="D366" s="91" t="s">
        <v>51</v>
      </c>
      <c r="E366" s="91" t="s">
        <v>355</v>
      </c>
      <c r="F366" s="89">
        <v>200</v>
      </c>
      <c r="G366" s="88">
        <v>100</v>
      </c>
      <c r="H366" s="88">
        <v>100</v>
      </c>
    </row>
    <row r="367" spans="1:8" ht="75" x14ac:dyDescent="0.3">
      <c r="A367" s="85" t="s">
        <v>263</v>
      </c>
      <c r="B367" s="95">
        <v>390</v>
      </c>
      <c r="C367" s="91" t="s">
        <v>54</v>
      </c>
      <c r="D367" s="91" t="s">
        <v>51</v>
      </c>
      <c r="E367" s="91" t="s">
        <v>194</v>
      </c>
      <c r="F367" s="89"/>
      <c r="G367" s="88">
        <f t="shared" ref="G367:H369" si="25">G368</f>
        <v>100</v>
      </c>
      <c r="H367" s="88">
        <f t="shared" si="25"/>
        <v>100</v>
      </c>
    </row>
    <row r="368" spans="1:8" ht="37.5" x14ac:dyDescent="0.3">
      <c r="A368" s="85" t="s">
        <v>218</v>
      </c>
      <c r="B368" s="95">
        <v>390</v>
      </c>
      <c r="C368" s="91" t="s">
        <v>54</v>
      </c>
      <c r="D368" s="91" t="s">
        <v>51</v>
      </c>
      <c r="E368" s="91" t="s">
        <v>195</v>
      </c>
      <c r="F368" s="89"/>
      <c r="G368" s="88">
        <f t="shared" si="25"/>
        <v>100</v>
      </c>
      <c r="H368" s="88">
        <f t="shared" si="25"/>
        <v>100</v>
      </c>
    </row>
    <row r="369" spans="1:8" x14ac:dyDescent="0.3">
      <c r="A369" s="85" t="s">
        <v>37</v>
      </c>
      <c r="B369" s="95">
        <v>390</v>
      </c>
      <c r="C369" s="91" t="s">
        <v>54</v>
      </c>
      <c r="D369" s="91" t="s">
        <v>51</v>
      </c>
      <c r="E369" s="91" t="s">
        <v>261</v>
      </c>
      <c r="F369" s="89"/>
      <c r="G369" s="88">
        <f t="shared" si="25"/>
        <v>100</v>
      </c>
      <c r="H369" s="88">
        <f t="shared" si="25"/>
        <v>100</v>
      </c>
    </row>
    <row r="370" spans="1:8" ht="37.5" x14ac:dyDescent="0.3">
      <c r="A370" s="85" t="s">
        <v>15</v>
      </c>
      <c r="B370" s="95">
        <v>390</v>
      </c>
      <c r="C370" s="91" t="s">
        <v>54</v>
      </c>
      <c r="D370" s="91" t="s">
        <v>51</v>
      </c>
      <c r="E370" s="91" t="s">
        <v>261</v>
      </c>
      <c r="F370" s="89">
        <v>200</v>
      </c>
      <c r="G370" s="88">
        <v>100</v>
      </c>
      <c r="H370" s="88">
        <v>100</v>
      </c>
    </row>
    <row r="371" spans="1:8" ht="93.75" hidden="1" x14ac:dyDescent="0.3">
      <c r="A371" s="85" t="s">
        <v>207</v>
      </c>
      <c r="B371" s="95">
        <v>390</v>
      </c>
      <c r="C371" s="91" t="s">
        <v>54</v>
      </c>
      <c r="D371" s="91" t="s">
        <v>51</v>
      </c>
      <c r="E371" s="91" t="s">
        <v>206</v>
      </c>
      <c r="F371" s="89"/>
      <c r="G371" s="88">
        <f t="shared" ref="G371:H373" si="26">G372</f>
        <v>0</v>
      </c>
      <c r="H371" s="88">
        <f t="shared" si="26"/>
        <v>0</v>
      </c>
    </row>
    <row r="372" spans="1:8" ht="93.75" hidden="1" x14ac:dyDescent="0.3">
      <c r="A372" s="85" t="s">
        <v>208</v>
      </c>
      <c r="B372" s="95">
        <v>390</v>
      </c>
      <c r="C372" s="91" t="s">
        <v>54</v>
      </c>
      <c r="D372" s="91" t="s">
        <v>51</v>
      </c>
      <c r="E372" s="91" t="s">
        <v>209</v>
      </c>
      <c r="F372" s="89"/>
      <c r="G372" s="88">
        <f t="shared" si="26"/>
        <v>0</v>
      </c>
      <c r="H372" s="88">
        <f t="shared" si="26"/>
        <v>0</v>
      </c>
    </row>
    <row r="373" spans="1:8" hidden="1" x14ac:dyDescent="0.3">
      <c r="A373" s="85" t="s">
        <v>37</v>
      </c>
      <c r="B373" s="95">
        <v>390</v>
      </c>
      <c r="C373" s="91" t="s">
        <v>54</v>
      </c>
      <c r="D373" s="91" t="s">
        <v>51</v>
      </c>
      <c r="E373" s="91" t="s">
        <v>210</v>
      </c>
      <c r="F373" s="89"/>
      <c r="G373" s="88">
        <f t="shared" si="26"/>
        <v>0</v>
      </c>
      <c r="H373" s="88">
        <f t="shared" si="26"/>
        <v>0</v>
      </c>
    </row>
    <row r="374" spans="1:8" ht="37.5" hidden="1" x14ac:dyDescent="0.3">
      <c r="A374" s="85" t="s">
        <v>15</v>
      </c>
      <c r="B374" s="95">
        <v>390</v>
      </c>
      <c r="C374" s="91" t="s">
        <v>54</v>
      </c>
      <c r="D374" s="91" t="s">
        <v>51</v>
      </c>
      <c r="E374" s="91" t="s">
        <v>210</v>
      </c>
      <c r="F374" s="89">
        <v>200</v>
      </c>
      <c r="G374" s="88"/>
      <c r="H374" s="88"/>
    </row>
    <row r="375" spans="1:8" x14ac:dyDescent="0.3">
      <c r="A375" s="85" t="s">
        <v>22</v>
      </c>
      <c r="B375" s="95">
        <v>390</v>
      </c>
      <c r="C375" s="89" t="s">
        <v>54</v>
      </c>
      <c r="D375" s="89" t="s">
        <v>51</v>
      </c>
      <c r="E375" s="89" t="s">
        <v>86</v>
      </c>
      <c r="F375" s="89" t="s">
        <v>7</v>
      </c>
      <c r="G375" s="88">
        <f>G376</f>
        <v>1290.2</v>
      </c>
      <c r="H375" s="88">
        <f>H376</f>
        <v>1290.2</v>
      </c>
    </row>
    <row r="376" spans="1:8" ht="112.5" x14ac:dyDescent="0.3">
      <c r="A376" s="121" t="s">
        <v>271</v>
      </c>
      <c r="B376" s="95">
        <v>390</v>
      </c>
      <c r="C376" s="89" t="s">
        <v>54</v>
      </c>
      <c r="D376" s="89" t="s">
        <v>51</v>
      </c>
      <c r="E376" s="89" t="s">
        <v>193</v>
      </c>
      <c r="F376" s="89"/>
      <c r="G376" s="88">
        <f>G377</f>
        <v>1290.2</v>
      </c>
      <c r="H376" s="88">
        <f>H377</f>
        <v>1290.2</v>
      </c>
    </row>
    <row r="377" spans="1:8" ht="56.25" x14ac:dyDescent="0.3">
      <c r="A377" s="85" t="s">
        <v>64</v>
      </c>
      <c r="B377" s="95">
        <v>390</v>
      </c>
      <c r="C377" s="89" t="s">
        <v>54</v>
      </c>
      <c r="D377" s="89" t="s">
        <v>51</v>
      </c>
      <c r="E377" s="89" t="s">
        <v>193</v>
      </c>
      <c r="F377" s="89" t="s">
        <v>41</v>
      </c>
      <c r="G377" s="88">
        <v>1290.2</v>
      </c>
      <c r="H377" s="88">
        <v>1290.2</v>
      </c>
    </row>
    <row r="378" spans="1:8" x14ac:dyDescent="0.3">
      <c r="A378" s="122" t="s">
        <v>156</v>
      </c>
      <c r="B378" s="95">
        <v>390</v>
      </c>
      <c r="C378" s="97">
        <v>10</v>
      </c>
      <c r="D378" s="97"/>
      <c r="E378" s="97"/>
      <c r="F378" s="123"/>
      <c r="G378" s="88">
        <f t="shared" ref="G378:H383" si="27">G379</f>
        <v>14932.3</v>
      </c>
      <c r="H378" s="88">
        <f t="shared" si="27"/>
        <v>15529.6</v>
      </c>
    </row>
    <row r="379" spans="1:8" x14ac:dyDescent="0.3">
      <c r="A379" s="122" t="s">
        <v>48</v>
      </c>
      <c r="B379" s="95">
        <v>390</v>
      </c>
      <c r="C379" s="97">
        <v>10</v>
      </c>
      <c r="D379" s="124" t="s">
        <v>21</v>
      </c>
      <c r="E379" s="97"/>
      <c r="F379" s="123"/>
      <c r="G379" s="88">
        <f t="shared" si="27"/>
        <v>14932.3</v>
      </c>
      <c r="H379" s="88">
        <f t="shared" si="27"/>
        <v>15529.6</v>
      </c>
    </row>
    <row r="380" spans="1:8" ht="75" x14ac:dyDescent="0.3">
      <c r="A380" s="85" t="s">
        <v>260</v>
      </c>
      <c r="B380" s="95">
        <v>390</v>
      </c>
      <c r="C380" s="125">
        <v>10</v>
      </c>
      <c r="D380" s="125" t="s">
        <v>21</v>
      </c>
      <c r="E380" s="89" t="s">
        <v>127</v>
      </c>
      <c r="F380" s="96"/>
      <c r="G380" s="88">
        <f>G381+G385</f>
        <v>14932.3</v>
      </c>
      <c r="H380" s="88">
        <f>H381+H385</f>
        <v>15529.6</v>
      </c>
    </row>
    <row r="381" spans="1:8" ht="37.5" x14ac:dyDescent="0.3">
      <c r="A381" s="85" t="s">
        <v>251</v>
      </c>
      <c r="B381" s="95">
        <v>390</v>
      </c>
      <c r="C381" s="125">
        <v>10</v>
      </c>
      <c r="D381" s="125" t="s">
        <v>21</v>
      </c>
      <c r="E381" s="125" t="s">
        <v>228</v>
      </c>
      <c r="F381" s="126"/>
      <c r="G381" s="88">
        <f t="shared" si="27"/>
        <v>5968.2</v>
      </c>
      <c r="H381" s="88">
        <f t="shared" si="27"/>
        <v>6206.9</v>
      </c>
    </row>
    <row r="382" spans="1:8" ht="56.25" x14ac:dyDescent="0.3">
      <c r="A382" s="102" t="s">
        <v>128</v>
      </c>
      <c r="B382" s="95">
        <v>390</v>
      </c>
      <c r="C382" s="125">
        <v>10</v>
      </c>
      <c r="D382" s="125" t="s">
        <v>21</v>
      </c>
      <c r="E382" s="127" t="s">
        <v>229</v>
      </c>
      <c r="F382" s="127"/>
      <c r="G382" s="88">
        <f t="shared" si="27"/>
        <v>5968.2</v>
      </c>
      <c r="H382" s="88">
        <f t="shared" si="27"/>
        <v>6206.9</v>
      </c>
    </row>
    <row r="383" spans="1:8" ht="37.5" x14ac:dyDescent="0.3">
      <c r="A383" s="107" t="s">
        <v>47</v>
      </c>
      <c r="B383" s="95">
        <v>390</v>
      </c>
      <c r="C383" s="125">
        <v>10</v>
      </c>
      <c r="D383" s="125" t="s">
        <v>21</v>
      </c>
      <c r="E383" s="108" t="s">
        <v>230</v>
      </c>
      <c r="F383" s="89"/>
      <c r="G383" s="88">
        <f t="shared" si="27"/>
        <v>5968.2</v>
      </c>
      <c r="H383" s="88">
        <f t="shared" si="27"/>
        <v>6206.9</v>
      </c>
    </row>
    <row r="384" spans="1:8" ht="56.25" x14ac:dyDescent="0.3">
      <c r="A384" s="85" t="s">
        <v>64</v>
      </c>
      <c r="B384" s="95">
        <v>390</v>
      </c>
      <c r="C384" s="125">
        <v>10</v>
      </c>
      <c r="D384" s="125" t="s">
        <v>21</v>
      </c>
      <c r="E384" s="108" t="s">
        <v>230</v>
      </c>
      <c r="F384" s="89">
        <v>600</v>
      </c>
      <c r="G384" s="88">
        <v>5968.2</v>
      </c>
      <c r="H384" s="88">
        <v>6206.9</v>
      </c>
    </row>
    <row r="385" spans="1:11" ht="56.25" x14ac:dyDescent="0.3">
      <c r="A385" s="45" t="s">
        <v>322</v>
      </c>
      <c r="B385" s="78">
        <v>390</v>
      </c>
      <c r="C385" s="49" t="s">
        <v>67</v>
      </c>
      <c r="D385" s="49" t="s">
        <v>21</v>
      </c>
      <c r="E385" s="49" t="s">
        <v>222</v>
      </c>
      <c r="F385" s="49"/>
      <c r="G385" s="48">
        <f>G386</f>
        <v>8964.1</v>
      </c>
      <c r="H385" s="48">
        <f>H386</f>
        <v>9322.7000000000007</v>
      </c>
    </row>
    <row r="386" spans="1:11" ht="93.75" x14ac:dyDescent="0.3">
      <c r="A386" s="45" t="s">
        <v>221</v>
      </c>
      <c r="B386" s="78">
        <v>390</v>
      </c>
      <c r="C386" s="49">
        <v>10</v>
      </c>
      <c r="D386" s="49" t="s">
        <v>21</v>
      </c>
      <c r="E386" s="49" t="s">
        <v>223</v>
      </c>
      <c r="F386" s="49"/>
      <c r="G386" s="48">
        <f>G387+G389+G391</f>
        <v>8964.1</v>
      </c>
      <c r="H386" s="48">
        <f>H387+H389+H391</f>
        <v>9322.7000000000007</v>
      </c>
    </row>
    <row r="387" spans="1:11" ht="112.5" x14ac:dyDescent="0.3">
      <c r="A387" s="45" t="s">
        <v>344</v>
      </c>
      <c r="B387" s="57">
        <v>390</v>
      </c>
      <c r="C387" s="49">
        <v>10</v>
      </c>
      <c r="D387" s="49" t="s">
        <v>21</v>
      </c>
      <c r="E387" s="64" t="s">
        <v>323</v>
      </c>
      <c r="F387" s="49"/>
      <c r="G387" s="48">
        <f>G388</f>
        <v>3573.9</v>
      </c>
      <c r="H387" s="48">
        <f>H388</f>
        <v>3716.9</v>
      </c>
    </row>
    <row r="388" spans="1:11" ht="37.5" x14ac:dyDescent="0.3">
      <c r="A388" s="45" t="s">
        <v>71</v>
      </c>
      <c r="B388" s="57">
        <v>390</v>
      </c>
      <c r="C388" s="49" t="s">
        <v>67</v>
      </c>
      <c r="D388" s="49" t="s">
        <v>21</v>
      </c>
      <c r="E388" s="64" t="s">
        <v>323</v>
      </c>
      <c r="F388" s="49">
        <v>300</v>
      </c>
      <c r="G388" s="48">
        <v>3573.9</v>
      </c>
      <c r="H388" s="88">
        <v>3716.9</v>
      </c>
    </row>
    <row r="389" spans="1:11" ht="112.5" x14ac:dyDescent="0.3">
      <c r="A389" s="45" t="s">
        <v>346</v>
      </c>
      <c r="B389" s="57">
        <v>390</v>
      </c>
      <c r="C389" s="49" t="s">
        <v>67</v>
      </c>
      <c r="D389" s="49" t="s">
        <v>21</v>
      </c>
      <c r="E389" s="64" t="s">
        <v>324</v>
      </c>
      <c r="F389" s="49"/>
      <c r="G389" s="48">
        <f>G390</f>
        <v>2187.6</v>
      </c>
      <c r="H389" s="48">
        <f>H390</f>
        <v>2275.1</v>
      </c>
    </row>
    <row r="390" spans="1:11" ht="37.5" x14ac:dyDescent="0.3">
      <c r="A390" s="45" t="s">
        <v>71</v>
      </c>
      <c r="B390" s="57">
        <v>390</v>
      </c>
      <c r="C390" s="49" t="s">
        <v>67</v>
      </c>
      <c r="D390" s="49" t="s">
        <v>21</v>
      </c>
      <c r="E390" s="64" t="s">
        <v>324</v>
      </c>
      <c r="F390" s="49">
        <v>300</v>
      </c>
      <c r="G390" s="48">
        <v>2187.6</v>
      </c>
      <c r="H390" s="88">
        <v>2275.1</v>
      </c>
    </row>
    <row r="391" spans="1:11" ht="112.5" x14ac:dyDescent="0.3">
      <c r="A391" s="45" t="s">
        <v>345</v>
      </c>
      <c r="B391" s="57">
        <v>390</v>
      </c>
      <c r="C391" s="49" t="s">
        <v>67</v>
      </c>
      <c r="D391" s="49" t="s">
        <v>21</v>
      </c>
      <c r="E391" s="64" t="s">
        <v>325</v>
      </c>
      <c r="F391" s="49"/>
      <c r="G391" s="48">
        <f>G392</f>
        <v>3202.6</v>
      </c>
      <c r="H391" s="48">
        <f>H392</f>
        <v>3330.7</v>
      </c>
    </row>
    <row r="392" spans="1:11" ht="37.5" x14ac:dyDescent="0.3">
      <c r="A392" s="45" t="s">
        <v>71</v>
      </c>
      <c r="B392" s="57">
        <v>390</v>
      </c>
      <c r="C392" s="49" t="s">
        <v>67</v>
      </c>
      <c r="D392" s="49" t="s">
        <v>21</v>
      </c>
      <c r="E392" s="64" t="s">
        <v>325</v>
      </c>
      <c r="F392" s="49">
        <v>300</v>
      </c>
      <c r="G392" s="48">
        <v>3202.6</v>
      </c>
      <c r="H392" s="88">
        <v>3330.7</v>
      </c>
    </row>
    <row r="393" spans="1:11" ht="19.5" x14ac:dyDescent="0.3">
      <c r="A393" s="128" t="s">
        <v>151</v>
      </c>
      <c r="B393" s="129"/>
      <c r="C393" s="129"/>
      <c r="D393" s="129"/>
      <c r="E393" s="129"/>
      <c r="F393" s="129"/>
      <c r="G393" s="94">
        <f>G10+G30+G226+G235+G269+G285</f>
        <v>1084403.8200000003</v>
      </c>
      <c r="H393" s="94">
        <f>H10+H30+H226+H235+H269+H285</f>
        <v>1083663.04</v>
      </c>
    </row>
    <row r="394" spans="1:11" x14ac:dyDescent="0.3">
      <c r="K394" s="1" t="s">
        <v>278</v>
      </c>
    </row>
    <row r="396" spans="1:11" x14ac:dyDescent="0.3">
      <c r="H396" s="23"/>
    </row>
    <row r="397" spans="1:11" x14ac:dyDescent="0.3">
      <c r="H397" s="23"/>
    </row>
    <row r="398" spans="1:11" x14ac:dyDescent="0.3">
      <c r="G398" s="23"/>
      <c r="H398" s="23"/>
    </row>
    <row r="399" spans="1:11" x14ac:dyDescent="0.3">
      <c r="H399" s="23"/>
    </row>
    <row r="400" spans="1:11" x14ac:dyDescent="0.3">
      <c r="H400" s="23"/>
    </row>
    <row r="401" spans="7:8" x14ac:dyDescent="0.3">
      <c r="H401" s="23"/>
    </row>
    <row r="402" spans="7:8" x14ac:dyDescent="0.3">
      <c r="G402" s="23"/>
      <c r="H402" s="23"/>
    </row>
    <row r="408" spans="7:8" x14ac:dyDescent="0.3">
      <c r="G408" s="23"/>
      <c r="H408" s="23"/>
    </row>
    <row r="414" spans="7:8" x14ac:dyDescent="0.3">
      <c r="H414" s="23"/>
    </row>
  </sheetData>
  <autoFilter ref="A10:L393"/>
  <mergeCells count="10">
    <mergeCell ref="F8:F9"/>
    <mergeCell ref="G8:H8"/>
    <mergeCell ref="C3:G3"/>
    <mergeCell ref="A4:G4"/>
    <mergeCell ref="A5:G5"/>
    <mergeCell ref="A8:A9"/>
    <mergeCell ref="B8:B9"/>
    <mergeCell ref="C8:C9"/>
    <mergeCell ref="D8:D9"/>
    <mergeCell ref="E8:E9"/>
  </mergeCells>
  <pageMargins left="0" right="0" top="0.35433070866141736" bottom="0" header="0.31496062992125984" footer="0.31496062992125984"/>
  <pageSetup paperSize="9" scale="76" orientation="portrait" horizontalDpi="180" verticalDpi="180" r:id="rId1"/>
  <rowBreaks count="2" manualBreakCount="2">
    <brk id="375" max="7" man="1"/>
    <brk id="39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ведомств 2020</vt:lpstr>
      <vt:lpstr>ведомств 2021-2022</vt:lpstr>
      <vt:lpstr>'ведомств 2020'!Область_печати</vt:lpstr>
      <vt:lpstr>'ведомств 2021-2022'!Область_печати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2019-11-08T06:14:46Z</dcterms:modified>
</cp:coreProperties>
</file>